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niversityofstandrews907-my.sharepoint.com/personal/harr1_st-andrews_ac_uk/Documents/Mermaids/Productions Coordinator/Sem 2/Proposal documents/"/>
    </mc:Choice>
  </mc:AlternateContent>
  <xr:revisionPtr revIDLastSave="1" documentId="8_{D17F2FFE-C24D-4EC5-B05D-2E88BB39F8DC}" xr6:coauthVersionLast="47" xr6:coauthVersionMax="47" xr10:uidLastSave="{08ACB30A-752D-48AA-98BD-73FC5F666F1C}"/>
  <bookViews>
    <workbookView xWindow="-108" yWindow="-108" windowWidth="23256" windowHeight="12456" activeTab="2" xr2:uid="{00000000-000D-0000-FFFF-FFFF00000000}"/>
  </bookViews>
  <sheets>
    <sheet name="Production company budget - Tab" sheetId="1" r:id="rId1"/>
    <sheet name="Cash book - Table 1" sheetId="2" r:id="rId2"/>
    <sheet name="Income Statement - Table 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qrLzO4YhlHDGgObv9Yqccu9DXA=="/>
    </ext>
  </extLst>
</workbook>
</file>

<file path=xl/calcChain.xml><?xml version="1.0" encoding="utf-8"?>
<calcChain xmlns="http://schemas.openxmlformats.org/spreadsheetml/2006/main">
  <c r="E27" i="3" l="1"/>
  <c r="E19" i="3"/>
  <c r="F19" i="3"/>
  <c r="H13" i="1"/>
  <c r="H20" i="1"/>
  <c r="H11" i="1"/>
  <c r="H22" i="1"/>
  <c r="H21" i="1"/>
  <c r="H15" i="1" l="1"/>
  <c r="E39" i="3"/>
  <c r="D39" i="3"/>
  <c r="C39" i="3"/>
  <c r="G38" i="3"/>
  <c r="D55" i="2" s="1"/>
  <c r="F38" i="3"/>
  <c r="G37" i="3"/>
  <c r="F37" i="3"/>
  <c r="G36" i="3"/>
  <c r="F36" i="3"/>
  <c r="E28" i="3"/>
  <c r="E26" i="3"/>
  <c r="E25" i="3"/>
  <c r="E24" i="3"/>
  <c r="E23" i="3"/>
  <c r="E22" i="3"/>
  <c r="E21" i="3"/>
  <c r="E20" i="3"/>
  <c r="E18" i="3"/>
  <c r="E11" i="3"/>
  <c r="E10" i="3"/>
  <c r="C3" i="3"/>
  <c r="C2" i="3"/>
  <c r="G56" i="2"/>
  <c r="F11" i="3" s="1"/>
  <c r="F56" i="2"/>
  <c r="F10" i="3" s="1"/>
  <c r="E56" i="2"/>
  <c r="D54" i="2"/>
  <c r="D53" i="2"/>
  <c r="O40" i="2"/>
  <c r="F28" i="3" s="1"/>
  <c r="N40" i="2"/>
  <c r="F27" i="3" s="1"/>
  <c r="M40" i="2"/>
  <c r="F26" i="3" s="1"/>
  <c r="L40" i="2"/>
  <c r="F25" i="3" s="1"/>
  <c r="K40" i="2"/>
  <c r="F24" i="3" s="1"/>
  <c r="J40" i="2"/>
  <c r="F23" i="3" s="1"/>
  <c r="I40" i="2"/>
  <c r="F22" i="3" s="1"/>
  <c r="H40" i="2"/>
  <c r="F21" i="3" s="1"/>
  <c r="G40" i="2"/>
  <c r="F20" i="3" s="1"/>
  <c r="F40" i="2"/>
  <c r="F18" i="3" s="1"/>
  <c r="E40" i="2"/>
  <c r="D3" i="2"/>
  <c r="D2" i="2"/>
  <c r="C31" i="1"/>
  <c r="C12" i="1" s="1"/>
  <c r="G39" i="3" l="1"/>
  <c r="D56" i="2"/>
  <c r="F8" i="3" s="1"/>
  <c r="F39" i="3"/>
  <c r="F9" i="3"/>
  <c r="E9" i="3"/>
  <c r="H16" i="1"/>
  <c r="F17" i="3"/>
  <c r="F29" i="3" s="1"/>
  <c r="D42" i="2"/>
  <c r="D58" i="2"/>
  <c r="F12" i="3" l="1"/>
  <c r="F31" i="3" s="1"/>
  <c r="F32" i="3" s="1"/>
  <c r="C11" i="1"/>
  <c r="H23" i="1"/>
  <c r="C19" i="1" s="1"/>
  <c r="E17" i="3" l="1"/>
  <c r="C32" i="1"/>
  <c r="E8" i="3"/>
  <c r="C16" i="1"/>
  <c r="E12" i="3" l="1"/>
  <c r="E31" i="3" s="1"/>
  <c r="E32" i="3" s="1"/>
  <c r="C38" i="1"/>
  <c r="C39" i="1" s="1"/>
  <c r="C40" i="1" s="1"/>
  <c r="C34" i="1"/>
  <c r="C35" i="1" s="1"/>
  <c r="E29" i="3"/>
  <c r="H25" i="1"/>
</calcChain>
</file>

<file path=xl/sharedStrings.xml><?xml version="1.0" encoding="utf-8"?>
<sst xmlns="http://schemas.openxmlformats.org/spreadsheetml/2006/main" count="178" uniqueCount="138">
  <si>
    <t>Mermaids Production Budget</t>
  </si>
  <si>
    <t>Name of Producer</t>
  </si>
  <si>
    <t>Title of Production</t>
  </si>
  <si>
    <t xml:space="preserve"> </t>
  </si>
  <si>
    <t>Income</t>
  </si>
  <si>
    <t>£</t>
  </si>
  <si>
    <t>Notes</t>
  </si>
  <si>
    <t>Ticket Sales Calculator - DO NOT EDIT THIS SECTION</t>
  </si>
  <si>
    <t>Ticket sales</t>
  </si>
  <si>
    <t xml:space="preserve">Ticket sales are calculated automatically from the ticket sales calculator to the right. </t>
  </si>
  <si>
    <t>Explanations: Add any information you feel is necessary, or exceptions you are asking for, in the three spaces below.</t>
  </si>
  <si>
    <t>Ticket price</t>
  </si>
  <si>
    <t>Enter ticket price here. Always enter the student price of tickets.</t>
  </si>
  <si>
    <t>Mermaids Investment, excl. venue hire:</t>
  </si>
  <si>
    <t>The box on the left is filled in automatically, by summing up the before-box office revenue expenses your show is requesting. Add any information you feel is necessary, or exceptions you are asking for, in the box to the right.</t>
  </si>
  <si>
    <t>Add any information you feel is necessary that is not covered in the sections below, or exceptions you are asking for here.</t>
  </si>
  <si>
    <t>Number of performances</t>
  </si>
  <si>
    <t>Fill in the number of performances here.</t>
  </si>
  <si>
    <t>Sponsorship</t>
  </si>
  <si>
    <t>Type the amount of external sponsorship in the box on the left. Add any details of where this sponsorship is coming from in box to the right.</t>
  </si>
  <si>
    <t>Enter details regarding sponsorship, specifically from who you are receiving the sponsorship and whether it will be received before or after your performance dates.</t>
  </si>
  <si>
    <t>Venue capacity</t>
  </si>
  <si>
    <t>Manually enter the number of seats.</t>
  </si>
  <si>
    <t>Antony Tudor</t>
  </si>
  <si>
    <t>Type the amount of any Anthony Tudor sponsorship in the grey box on the left.</t>
  </si>
  <si>
    <t>Specify if the value of the sponsorship has been requested from Anthony Tudor but yet to be confirmed, or if it has already been awarded. For more information on how to apply for Anthony Tudor, visit https://www.st-andrews.ac.uk/students/money/bursariesandscholarships/antonytudorfund/</t>
  </si>
  <si>
    <t>Budgeted attendance</t>
  </si>
  <si>
    <t>Enter the percentage of seats you expect to sell - Mermaids recommends 66%.  For 66% enter 66 in the box.</t>
  </si>
  <si>
    <t>Projected attendance</t>
  </si>
  <si>
    <t>This automatically calculates the number of tickets you expect to sell.</t>
  </si>
  <si>
    <t>Total income</t>
  </si>
  <si>
    <t>The total income will be automatically calculated for you</t>
  </si>
  <si>
    <t>Projected ticket sales</t>
  </si>
  <si>
    <t>This automatically calculates the ticket income</t>
  </si>
  <si>
    <t>Expenditure</t>
  </si>
  <si>
    <t>Venue Calculator - DO NOT EDIT THIS SECTION</t>
  </si>
  <si>
    <t>Venue</t>
  </si>
  <si>
    <t xml:space="preserve">Venue hire is calculated automatically from the venue calculator section to the right. </t>
  </si>
  <si>
    <t>Fill out the spaces below with details of what you are requesting the funds for, based on quotes you have received or research you have made; the more detailed the better. If the use of your budget is further explained in your proposal document, please also refer to specific page numbers where this can be found.</t>
  </si>
  <si>
    <t>Name of venue</t>
  </si>
  <si>
    <t>The Byre Theatre</t>
  </si>
  <si>
    <t>Rights</t>
  </si>
  <si>
    <r>
      <t>Enter the total cost for your show's performing rights in the box to the left. This cost must have been estimated based on your total number of performances and</t>
    </r>
    <r>
      <rPr>
        <b/>
        <sz val="9"/>
        <color rgb="FF000000"/>
        <rFont val="Arial"/>
        <family val="2"/>
      </rPr>
      <t xml:space="preserve"> include VAT</t>
    </r>
    <r>
      <rPr>
        <sz val="9"/>
        <color rgb="FF000000"/>
        <rFont val="Arial"/>
        <family val="2"/>
      </rPr>
      <t xml:space="preserve">. </t>
    </r>
  </si>
  <si>
    <t>Information about performance rights can be acquired from the rights holder. If your show is in the pubblic domain there is no cost for performace rights. If you are unsure whether your show requires rights, talk to Mermaids Productions Coordinator before you submit this sheet. Enter details of the rights costs, and the rights holder, with contact information here.</t>
  </si>
  <si>
    <t>Flat fee</t>
  </si>
  <si>
    <t>If you are being charge a flat fee regardless of ticket sales enter total amount here. Leave these cells at "0" if they do not apply.</t>
  </si>
  <si>
    <t>Music Rights</t>
  </si>
  <si>
    <t xml:space="preserve">Enter the total cost for music licensing rights for your production in the box to the left. </t>
  </si>
  <si>
    <t>Information about music rights may be found in the proposal document. For any questions, contact Productions Coordinator. Detail whether music is incidental or interpolated, and total time of music played if interpolated.</t>
  </si>
  <si>
    <t>Cost per ticket</t>
  </si>
  <si>
    <t>If you are being charged per ticket, enter the cost here. Leave this cell at "0" if there is no cost per ticket.</t>
  </si>
  <si>
    <t>Costume</t>
  </si>
  <si>
    <t xml:space="preserve">Enter how much you expect to spend on costume pieces in the box on the left. </t>
  </si>
  <si>
    <t>Detail costume pieces you are intending to buy here. For questions about what is already available from the Barron catalogue, contact Mermaids Costumes Officer.</t>
  </si>
  <si>
    <t>Box Office split</t>
  </si>
  <si>
    <t>If you have agreed to a box office split then enter the amount the venue is taking here - if venue takes 60% enter 60. Leave cells this cell at "0"  if there is no split.</t>
  </si>
  <si>
    <t>Props</t>
  </si>
  <si>
    <t>Enter how much you expect to spend on props in the box on the left.</t>
  </si>
  <si>
    <t>Detail which props you are planning to buy here. For questions about what is already available from the Barron catalogue, contact Mermaids Set and Props Officer.</t>
  </si>
  <si>
    <t>Total fee</t>
  </si>
  <si>
    <t>This automatically calculates the venue hire</t>
  </si>
  <si>
    <t>Set</t>
  </si>
  <si>
    <t>Enter how much you expect to spend on set pieces in the box on the left.</t>
  </si>
  <si>
    <t>Detail which set pieces you are planning to buy here. For questions about what is already available from the Barron catalogue, contact Mermaids Set and Props Officer.</t>
  </si>
  <si>
    <t>Technical equipment</t>
  </si>
  <si>
    <r>
      <t>If you need to hire tech equipment enter the total cost for all equipment,</t>
    </r>
    <r>
      <rPr>
        <b/>
        <sz val="9"/>
        <color rgb="FF000000"/>
        <rFont val="Arial"/>
        <family val="2"/>
      </rPr>
      <t xml:space="preserve"> including VAT</t>
    </r>
    <r>
      <rPr>
        <sz val="9"/>
        <color rgb="FF000000"/>
        <rFont val="Arial"/>
        <family val="2"/>
      </rPr>
      <t>, in the box on the left.</t>
    </r>
  </si>
  <si>
    <t>If your performance requires additional tech equipment e.g. additional mics or special lighting fixtures, you will probably need to hire in. Contact Mermaids Tech and Ops officer if unsure what equipment is already in place. Put an itemized list, with quotes incl. VAT here.</t>
  </si>
  <si>
    <t>Break Even Attendance</t>
  </si>
  <si>
    <t>This automatically calculates the break even attendance</t>
  </si>
  <si>
    <t>Publicity</t>
  </si>
  <si>
    <t>Enter how much you expect to spend on publicity material in the box on the left.</t>
  </si>
  <si>
    <t>Details any anticipated spendings relating to publicity. This could include printing costs for posters, flyers or any other material you wish to purchase for marketing purposes. Please list these items here. For any questions, please contact Mermaids Marketing Officer.</t>
  </si>
  <si>
    <t>Script Printing</t>
  </si>
  <si>
    <t>Enter the total cost that you expect for either the purchase of scripts, or the printing and preparing of your script in the box on the left. Remember to include the cost of a single sided copy of the script for your production technician.</t>
  </si>
  <si>
    <t>Enter details here; how many scripts will you print/order and where are you planning to source them from?</t>
  </si>
  <si>
    <t>Programme Printing</t>
  </si>
  <si>
    <t>Enter on the left the total cost for printing the programs for your show. Programme printing is not a must and is only recommended if budget so allows. If you wish to produce physical tickets for your show, that cost should also be included in this section.</t>
  </si>
  <si>
    <t>Consult with the committee on the use of printed programmes: There are many ways to work with digital programmes with minimal printing costs. Please detail your intended programme use here.</t>
  </si>
  <si>
    <t>Contingency Fund</t>
  </si>
  <si>
    <r>
      <t xml:space="preserve">You must enter </t>
    </r>
    <r>
      <rPr>
        <b/>
        <sz val="9"/>
        <color rgb="FF000000"/>
        <rFont val="Arial"/>
        <family val="2"/>
      </rPr>
      <t>10% of your total budget</t>
    </r>
    <r>
      <rPr>
        <sz val="9"/>
        <color rgb="FF000000"/>
        <rFont val="Arial"/>
        <family val="2"/>
      </rPr>
      <t xml:space="preserve"> (value of "total expenditure incl. venue hire" below) as contingency. If if additional funds are desired, please add that to the contingency and explain to the right what these funds are needed for.</t>
    </r>
  </si>
  <si>
    <t xml:space="preserve">Explain what portion of the total cost entered on the left is contingency funds and what is requested additional funding. Clearly state what the additional funding is intended to be used for. </t>
  </si>
  <si>
    <t>Total before box office</t>
  </si>
  <si>
    <t>(&lt;&lt;) automatically filled in.</t>
  </si>
  <si>
    <t>Total expenditure, incl. venue hire:</t>
  </si>
  <si>
    <t>Production profit</t>
  </si>
  <si>
    <t>Profit less Mermaids original investment</t>
  </si>
  <si>
    <t>PROFIT SPLIT WITH GUARANTEE: (These cells automatically calculate, so do not touch.)</t>
  </si>
  <si>
    <t>Profit for other Producer, less guarantee</t>
  </si>
  <si>
    <t>Total Profit for Mermaids, less profit split: (&gt;&gt;)</t>
  </si>
  <si>
    <t xml:space="preserve">Total Profit for Mermaids, less profit split and Mermaids investment: </t>
  </si>
  <si>
    <t>Mermaids Production Cash Book</t>
  </si>
  <si>
    <t>Producer's Name</t>
  </si>
  <si>
    <t>Production Title:</t>
  </si>
  <si>
    <r>
      <rPr>
        <b/>
        <sz val="11"/>
        <color rgb="FF000000"/>
        <rFont val="Helvetica Neue"/>
        <family val="2"/>
      </rPr>
      <t xml:space="preserve">Bank account name </t>
    </r>
    <r>
      <rPr>
        <sz val="11"/>
        <color rgb="FF000000"/>
        <rFont val="Helvetica Neue"/>
        <family val="2"/>
      </rPr>
      <t>(filled out by Productions Treasurer)</t>
    </r>
  </si>
  <si>
    <r>
      <rPr>
        <b/>
        <sz val="14"/>
        <color rgb="FF000000"/>
        <rFont val="Helvetica Neue"/>
        <family val="2"/>
      </rPr>
      <t xml:space="preserve">Budget category </t>
    </r>
    <r>
      <rPr>
        <sz val="14"/>
        <color rgb="FF000000"/>
        <rFont val="Helvetica Neue"/>
        <family val="2"/>
      </rPr>
      <t>(input the amount spent in the corresponding category)</t>
    </r>
  </si>
  <si>
    <r>
      <rPr>
        <b/>
        <sz val="10"/>
        <color rgb="FF000000"/>
        <rFont val="Helvetica Neue"/>
        <family val="2"/>
      </rPr>
      <t>Payee</t>
    </r>
    <r>
      <rPr>
        <sz val="10"/>
        <color rgb="FF000000"/>
        <rFont val="Helvetica Neue"/>
        <family val="2"/>
      </rPr>
      <t xml:space="preserve"> (who bought the item)</t>
    </r>
  </si>
  <si>
    <r>
      <rPr>
        <b/>
        <sz val="10"/>
        <color rgb="FF000000"/>
        <rFont val="Helvetica Neue"/>
        <family val="2"/>
      </rPr>
      <t>Description</t>
    </r>
    <r>
      <rPr>
        <sz val="10"/>
        <color rgb="FF000000"/>
        <rFont val="Helvetica Neue"/>
        <family val="2"/>
      </rPr>
      <t xml:space="preserve"> (what did they buy)</t>
    </r>
  </si>
  <si>
    <r>
      <rPr>
        <b/>
        <sz val="10"/>
        <color rgb="FF000000"/>
        <rFont val="Helvetica Neue"/>
        <family val="2"/>
      </rPr>
      <t>Source</t>
    </r>
    <r>
      <rPr>
        <sz val="10"/>
        <color rgb="FF000000"/>
        <rFont val="Helvetica Neue"/>
        <family val="2"/>
      </rPr>
      <t xml:space="preserve"> (where did they buy it from / what store)</t>
    </r>
  </si>
  <si>
    <t>Date</t>
  </si>
  <si>
    <t>Music rights</t>
  </si>
  <si>
    <t>Costumes</t>
  </si>
  <si>
    <t>Technical Equipment</t>
  </si>
  <si>
    <t>Program Printing</t>
  </si>
  <si>
    <t>Tickets</t>
  </si>
  <si>
    <t>Other</t>
  </si>
  <si>
    <t>Totals</t>
  </si>
  <si>
    <t>Grand Total Expenditure</t>
  </si>
  <si>
    <t>Reference no</t>
  </si>
  <si>
    <t>Description</t>
  </si>
  <si>
    <t>Ticket Sales</t>
  </si>
  <si>
    <t>Mermaids Investment</t>
  </si>
  <si>
    <t>Other income</t>
  </si>
  <si>
    <t>Mermaids investment</t>
  </si>
  <si>
    <t>Performance 1 (auto from next pg)</t>
  </si>
  <si>
    <t>Performance 2 (auto from next pg)</t>
  </si>
  <si>
    <t>Performance 3 (auto from next pg)</t>
  </si>
  <si>
    <t>Total</t>
  </si>
  <si>
    <t>Grand Total Income</t>
  </si>
  <si>
    <t>Mermaids Production Income Statement</t>
  </si>
  <si>
    <t>Budget</t>
  </si>
  <si>
    <t>Actual</t>
  </si>
  <si>
    <t>Other Income</t>
  </si>
  <si>
    <t>Script printing</t>
  </si>
  <si>
    <t>Ticket printing</t>
  </si>
  <si>
    <t>Total expenditure</t>
  </si>
  <si>
    <t>Profit / (Loss)</t>
  </si>
  <si>
    <t>Less Mermaids investment</t>
  </si>
  <si>
    <t>Attendance:</t>
  </si>
  <si>
    <t>Full price</t>
  </si>
  <si>
    <t>Concessions</t>
  </si>
  <si>
    <t>Comps</t>
  </si>
  <si>
    <t>% Attendance</t>
  </si>
  <si>
    <t>Revenue</t>
  </si>
  <si>
    <t>Performance 1</t>
  </si>
  <si>
    <t>Performance 2</t>
  </si>
  <si>
    <t>Performance 3</t>
  </si>
  <si>
    <t>Prices:</t>
  </si>
  <si>
    <t>Please fill in all of the orange boxes with the required numbers and all of the pink boxes with the required information or any additional information you would like to provide. Please do not change the formatting or programming of any cells in this spreadsheet. Do not touch the yellow boxes as they automatically calculated, or the teal boxes as they are fixed venue values. The blue and white boxes are purely descriptive of the different sections in this budget form, and not cells you need to alter in any way. If you have any questions, please feel free to reach out to Productions Treasurer, Lucy Callaghan (mermtreasurer@st-andrews.ac.uk).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</si>
</sst>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809]#,##0"/>
    <numFmt numFmtId="166" formatCode="#,##0.00%"/>
  </numFmts>
  <fonts count="23">
    <font>
      <sz val="10"/>
      <color rgb="FF000000"/>
      <name val="Arial"/>
      <scheme val="minor"/>
    </font>
    <font>
      <sz val="14"/>
      <color rgb="FF000000"/>
      <name val="Arial"/>
      <family val="2"/>
    </font>
    <font>
      <sz val="10"/>
      <name val="Arial"/>
      <family val="2"/>
    </font>
    <font>
      <sz val="11"/>
      <color rgb="FF000000"/>
      <name val="Helvetica Neue"/>
      <family val="2"/>
    </font>
    <font>
      <sz val="11"/>
      <color rgb="FF000000"/>
      <name val="Arial"/>
      <family val="2"/>
    </font>
    <font>
      <sz val="10"/>
      <color rgb="FF000000"/>
      <name val="Arial"/>
      <family val="2"/>
    </font>
    <font>
      <sz val="9"/>
      <color theme="1"/>
      <name val="Arial"/>
      <family val="2"/>
    </font>
    <font>
      <sz val="10"/>
      <color theme="1"/>
      <name val="Arial"/>
      <family val="2"/>
    </font>
    <font>
      <sz val="9"/>
      <color rgb="FF000000"/>
      <name val="Arial"/>
      <family val="2"/>
    </font>
    <font>
      <sz val="12"/>
      <color rgb="FF000000"/>
      <name val="Arial"/>
      <family val="2"/>
    </font>
    <font>
      <b/>
      <sz val="11"/>
      <color rgb="FF000000"/>
      <name val="Helvetica Neue"/>
      <family val="2"/>
    </font>
    <font>
      <sz val="14"/>
      <color rgb="FF000000"/>
      <name val="Helvetica Neue"/>
      <family val="2"/>
    </font>
    <font>
      <b/>
      <sz val="14"/>
      <color rgb="FF000000"/>
      <name val="Helvetica Neue"/>
      <family val="2"/>
    </font>
    <font>
      <sz val="10"/>
      <color rgb="FF000000"/>
      <name val="Helvetica Neue"/>
      <family val="2"/>
    </font>
    <font>
      <sz val="9"/>
      <color rgb="FF000000"/>
      <name val="Helvetica Neue"/>
      <family val="2"/>
    </font>
    <font>
      <sz val="12"/>
      <color rgb="FF000000"/>
      <name val="Helvetica Neue"/>
      <family val="2"/>
    </font>
    <font>
      <b/>
      <sz val="9"/>
      <color rgb="FF000000"/>
      <name val="Arial"/>
      <family val="2"/>
    </font>
    <font>
      <b/>
      <sz val="10"/>
      <color rgb="FF000000"/>
      <name val="Helvetica Neue"/>
      <family val="2"/>
    </font>
    <font>
      <b/>
      <sz val="11"/>
      <color theme="0"/>
      <name val="Arial"/>
      <family val="2"/>
    </font>
    <font>
      <b/>
      <sz val="11"/>
      <color rgb="FF000000"/>
      <name val="Arial"/>
      <family val="2"/>
    </font>
    <font>
      <sz val="9"/>
      <color rgb="FF000000"/>
      <name val="Arial"/>
      <family val="2"/>
      <scheme val="minor"/>
    </font>
    <font>
      <b/>
      <sz val="11"/>
      <name val="Arial"/>
      <family val="2"/>
    </font>
    <font>
      <b/>
      <sz val="10"/>
      <name val="Arial"/>
      <family val="2"/>
    </font>
  </fonts>
  <fills count="23">
    <fill>
      <patternFill patternType="none"/>
    </fill>
    <fill>
      <patternFill patternType="gray125"/>
    </fill>
    <fill>
      <patternFill patternType="solid">
        <fgColor rgb="FF99CCFF"/>
        <bgColor rgb="FF99CCFF"/>
      </patternFill>
    </fill>
    <fill>
      <patternFill patternType="solid">
        <fgColor rgb="FFFE936A"/>
        <bgColor rgb="FFFE936A"/>
      </patternFill>
    </fill>
    <fill>
      <patternFill patternType="solid">
        <fgColor rgb="FFFFFFFF"/>
        <bgColor rgb="FFFFFFFF"/>
      </patternFill>
    </fill>
    <fill>
      <patternFill patternType="solid">
        <fgColor rgb="FFFFF959"/>
        <bgColor rgb="FFFFF959"/>
      </patternFill>
    </fill>
    <fill>
      <patternFill patternType="solid">
        <fgColor rgb="FFEB70B7"/>
        <bgColor rgb="FFEB70B7"/>
      </patternFill>
    </fill>
    <fill>
      <patternFill patternType="solid">
        <fgColor rgb="FFCBFCCB"/>
        <bgColor rgb="FFCBFCCB"/>
      </patternFill>
    </fill>
    <fill>
      <patternFill patternType="solid">
        <fgColor rgb="FFCCFFCC"/>
        <bgColor rgb="FFCCFFCC"/>
      </patternFill>
    </fill>
    <fill>
      <patternFill patternType="solid">
        <fgColor rgb="FFFFFF00"/>
        <bgColor rgb="FFFFFF00"/>
      </patternFill>
    </fill>
    <fill>
      <patternFill patternType="solid">
        <fgColor rgb="FFFF0000"/>
        <bgColor rgb="FF99CCFF"/>
      </patternFill>
    </fill>
    <fill>
      <patternFill patternType="solid">
        <fgColor rgb="FFFF0000"/>
        <bgColor indexed="64"/>
      </patternFill>
    </fill>
    <fill>
      <patternFill patternType="solid">
        <fgColor theme="0"/>
        <bgColor rgb="FF99CCFF"/>
      </patternFill>
    </fill>
    <fill>
      <patternFill patternType="solid">
        <fgColor theme="0"/>
        <bgColor rgb="FFFFFFFF"/>
      </patternFill>
    </fill>
    <fill>
      <patternFill patternType="solid">
        <fgColor rgb="FF99CCFF"/>
        <bgColor rgb="FFFFFFFF"/>
      </patternFill>
    </fill>
    <fill>
      <patternFill patternType="solid">
        <fgColor rgb="FFFE936A"/>
        <bgColor rgb="FFEB70B7"/>
      </patternFill>
    </fill>
    <fill>
      <patternFill patternType="solid">
        <fgColor rgb="FFEB70B7"/>
        <bgColor indexed="64"/>
      </patternFill>
    </fill>
    <fill>
      <patternFill patternType="solid">
        <fgColor rgb="FF99CCFF"/>
        <bgColor indexed="64"/>
      </patternFill>
    </fill>
    <fill>
      <patternFill patternType="solid">
        <fgColor theme="0"/>
        <bgColor indexed="64"/>
      </patternFill>
    </fill>
    <fill>
      <patternFill patternType="solid">
        <fgColor rgb="FFFE936A"/>
        <bgColor rgb="FFFFF959"/>
      </patternFill>
    </fill>
    <fill>
      <patternFill patternType="solid">
        <fgColor rgb="FF00BAA3"/>
        <bgColor rgb="FFFE936A"/>
      </patternFill>
    </fill>
    <fill>
      <patternFill patternType="solid">
        <fgColor rgb="FF00BAA3"/>
        <bgColor indexed="64"/>
      </patternFill>
    </fill>
    <fill>
      <patternFill patternType="solid">
        <fgColor rgb="FF00BAA3"/>
        <bgColor rgb="FF99CCFF"/>
      </patternFill>
    </fill>
  </fills>
  <borders count="73">
    <border>
      <left/>
      <right/>
      <top/>
      <bottom/>
      <diagonal/>
    </border>
    <border>
      <left style="thin">
        <color rgb="FFC0C0C0"/>
      </left>
      <right/>
      <top style="thin">
        <color rgb="FFC0C0C0"/>
      </top>
      <bottom style="thin">
        <color rgb="FF000000"/>
      </bottom>
      <diagonal/>
    </border>
    <border>
      <left/>
      <right/>
      <top style="thin">
        <color rgb="FFC0C0C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000000"/>
      </top>
      <bottom/>
      <diagonal/>
    </border>
    <border>
      <left/>
      <right/>
      <top style="thin">
        <color rgb="FF000000"/>
      </top>
      <bottom/>
      <diagonal/>
    </border>
    <border>
      <left/>
      <right style="thin">
        <color rgb="FFC0C0C0"/>
      </right>
      <top style="thin">
        <color rgb="FF000000"/>
      </top>
      <bottom/>
      <diagonal/>
    </border>
    <border>
      <left style="thin">
        <color rgb="FFC0C0C0"/>
      </left>
      <right/>
      <top/>
      <bottom/>
      <diagonal/>
    </border>
    <border>
      <left/>
      <right style="thin">
        <color rgb="FFBFBFBF"/>
      </right>
      <top/>
      <bottom/>
      <diagonal/>
    </border>
    <border>
      <left style="thin">
        <color rgb="FFC0C0C0"/>
      </left>
      <right/>
      <top/>
      <bottom style="thin">
        <color rgb="FF000000"/>
      </bottom>
      <diagonal/>
    </border>
    <border>
      <left/>
      <right/>
      <top/>
      <bottom style="thin">
        <color rgb="FF000000"/>
      </bottom>
      <diagonal/>
    </border>
    <border>
      <left/>
      <right style="thin">
        <color rgb="FFC0C0C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0C0C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C0C0C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C0C0C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C0C0C0"/>
      </right>
      <top/>
      <bottom/>
      <diagonal/>
    </border>
    <border>
      <left/>
      <right/>
      <top/>
      <bottom/>
      <diagonal/>
    </border>
    <border>
      <left/>
      <right style="thin">
        <color rgb="FF00000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CCCCCC"/>
      </left>
      <right style="thin">
        <color rgb="FFCCCCCC"/>
      </right>
      <top style="thin">
        <color rgb="FF000000"/>
      </top>
      <bottom style="thin">
        <color rgb="FF000000"/>
      </bottom>
      <diagonal/>
    </border>
    <border>
      <left style="thin">
        <color rgb="FFCCCCCC"/>
      </left>
      <right style="thin">
        <color rgb="FFCCCCCC"/>
      </right>
      <top/>
      <bottom style="thin">
        <color rgb="FF000000"/>
      </bottom>
      <diagonal/>
    </border>
    <border>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CCCCCC"/>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top style="thin">
        <color rgb="FF000000"/>
      </top>
      <bottom style="thin">
        <color rgb="FFCCCCCC"/>
      </bottom>
      <diagonal/>
    </border>
    <border>
      <left/>
      <right style="thin">
        <color rgb="FFCCCCCC"/>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top style="thin">
        <color rgb="FFCCCCCC"/>
      </top>
      <bottom style="thin">
        <color rgb="FF000000"/>
      </bottom>
      <diagonal/>
    </border>
    <border>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D9D9D9"/>
      </bottom>
      <diagonal/>
    </border>
    <border>
      <left style="thin">
        <color rgb="FFCCCCCC"/>
      </left>
      <right style="thin">
        <color rgb="FF000000"/>
      </right>
      <top style="thin">
        <color rgb="FFCCCCCC"/>
      </top>
      <bottom style="thin">
        <color rgb="FFD9D9D9"/>
      </bottom>
      <diagonal/>
    </border>
    <border>
      <left style="thin">
        <color rgb="FF000000"/>
      </left>
      <right style="thin">
        <color rgb="FFD9D9D9"/>
      </right>
      <top style="thin">
        <color rgb="FFCCCCCC"/>
      </top>
      <bottom style="thin">
        <color rgb="FFCCCCCC"/>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CCCCCC"/>
      </right>
      <top style="thin">
        <color rgb="FFCCCCCC"/>
      </top>
      <bottom style="thin">
        <color rgb="FFD9D9D9"/>
      </bottom>
      <diagonal/>
    </border>
    <border>
      <left style="thin">
        <color rgb="FFD9D9D9"/>
      </left>
      <right style="thin">
        <color rgb="FFD9D9D9"/>
      </right>
      <top style="thin">
        <color rgb="FFD9D9D9"/>
      </top>
      <bottom style="thin">
        <color rgb="FF000000"/>
      </bottom>
      <diagonal/>
    </border>
    <border>
      <left style="thin">
        <color rgb="FF000000"/>
      </left>
      <right style="thin">
        <color rgb="FF000000"/>
      </right>
      <top style="thin">
        <color rgb="FF000000"/>
      </top>
      <bottom style="thin">
        <color rgb="FFD9D9D9"/>
      </bottom>
      <diagonal/>
    </border>
    <border>
      <left style="thin">
        <color rgb="FF000000"/>
      </left>
      <right style="thin">
        <color rgb="FF000000"/>
      </right>
      <top style="thin">
        <color rgb="FFD9D9D9"/>
      </top>
      <bottom style="thin">
        <color rgb="FFD9D9D9"/>
      </bottom>
      <diagonal/>
    </border>
    <border>
      <left style="thin">
        <color rgb="FF000000"/>
      </left>
      <right style="thin">
        <color rgb="FF000000"/>
      </right>
      <top style="thin">
        <color rgb="FFCCCCCC"/>
      </top>
      <bottom/>
      <diagonal/>
    </border>
    <border>
      <left style="thin">
        <color rgb="FF000000"/>
      </left>
      <right style="thin">
        <color rgb="FF000000"/>
      </right>
      <top style="thin">
        <color rgb="FFD9D9D9"/>
      </top>
      <bottom style="thin">
        <color rgb="FF000000"/>
      </bottom>
      <diagonal/>
    </border>
    <border>
      <left style="thin">
        <color rgb="FF000000"/>
      </left>
      <right style="thin">
        <color rgb="FFD9D9D9"/>
      </right>
      <top style="thin">
        <color rgb="FF000000"/>
      </top>
      <bottom style="thin">
        <color rgb="FF000000"/>
      </bottom>
      <diagonal/>
    </border>
    <border>
      <left style="thin">
        <color rgb="FFD9D9D9"/>
      </left>
      <right style="thin">
        <color rgb="FF000000"/>
      </right>
      <top style="thin">
        <color rgb="FF000000"/>
      </top>
      <bottom style="thin">
        <color rgb="FF000000"/>
      </bottom>
      <diagonal/>
    </border>
    <border>
      <left style="thin">
        <color rgb="FFC0C0C0"/>
      </left>
      <right style="thin">
        <color rgb="FF000000"/>
      </right>
      <top style="thin">
        <color rgb="FF000000"/>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3" fillId="0" borderId="0" xfId="0" applyFont="1" applyAlignment="1">
      <alignment vertical="top"/>
    </xf>
    <xf numFmtId="0" fontId="4" fillId="3" borderId="3" xfId="0" applyFont="1" applyFill="1" applyBorder="1" applyAlignment="1">
      <alignment wrapText="1"/>
    </xf>
    <xf numFmtId="0" fontId="5" fillId="4" borderId="4" xfId="0" applyFont="1" applyFill="1" applyBorder="1" applyAlignment="1">
      <alignment wrapText="1"/>
    </xf>
    <xf numFmtId="0" fontId="4" fillId="4" borderId="6" xfId="0" applyFont="1" applyFill="1" applyBorder="1" applyAlignment="1">
      <alignment wrapText="1"/>
    </xf>
    <xf numFmtId="0" fontId="6" fillId="4" borderId="7" xfId="0" applyFont="1" applyFill="1" applyBorder="1" applyAlignment="1">
      <alignment wrapText="1"/>
    </xf>
    <xf numFmtId="0" fontId="7" fillId="0" borderId="0" xfId="0" applyFont="1"/>
    <xf numFmtId="0" fontId="7" fillId="0" borderId="8" xfId="0" applyFont="1" applyBorder="1"/>
    <xf numFmtId="0" fontId="5" fillId="4" borderId="9" xfId="0" applyFont="1" applyFill="1" applyBorder="1" applyAlignment="1">
      <alignment wrapText="1"/>
    </xf>
    <xf numFmtId="0" fontId="5" fillId="4" borderId="10" xfId="0" applyFont="1" applyFill="1" applyBorder="1" applyAlignment="1">
      <alignment wrapText="1"/>
    </xf>
    <xf numFmtId="0" fontId="4" fillId="4" borderId="10" xfId="0" applyFont="1" applyFill="1" applyBorder="1" applyAlignment="1">
      <alignment wrapText="1"/>
    </xf>
    <xf numFmtId="0" fontId="4" fillId="4" borderId="10" xfId="0" applyFont="1" applyFill="1" applyBorder="1"/>
    <xf numFmtId="0" fontId="4" fillId="4" borderId="11" xfId="0" applyFont="1" applyFill="1" applyBorder="1" applyAlignment="1">
      <alignment wrapText="1"/>
    </xf>
    <xf numFmtId="0" fontId="4" fillId="4" borderId="13" xfId="0" applyFont="1" applyFill="1" applyBorder="1"/>
    <xf numFmtId="0" fontId="4" fillId="4" borderId="14" xfId="0" applyFont="1" applyFill="1" applyBorder="1"/>
    <xf numFmtId="0" fontId="8" fillId="2" borderId="15" xfId="0" applyFont="1" applyFill="1" applyBorder="1" applyAlignment="1">
      <alignment wrapText="1"/>
    </xf>
    <xf numFmtId="164" fontId="8" fillId="5" borderId="15" xfId="0" applyNumberFormat="1" applyFont="1" applyFill="1" applyBorder="1" applyAlignment="1">
      <alignment horizontal="center"/>
    </xf>
    <xf numFmtId="0" fontId="4" fillId="2" borderId="15" xfId="0" applyFont="1" applyFill="1" applyBorder="1"/>
    <xf numFmtId="0" fontId="8" fillId="2" borderId="15" xfId="0" applyFont="1" applyFill="1" applyBorder="1"/>
    <xf numFmtId="0" fontId="4" fillId="4" borderId="16" xfId="0" applyFont="1" applyFill="1" applyBorder="1"/>
    <xf numFmtId="0" fontId="8" fillId="4" borderId="15" xfId="0" applyFont="1" applyFill="1" applyBorder="1" applyAlignment="1">
      <alignment wrapText="1"/>
    </xf>
    <xf numFmtId="0" fontId="4" fillId="4" borderId="17" xfId="0" applyFont="1" applyFill="1" applyBorder="1"/>
    <xf numFmtId="0" fontId="4" fillId="4" borderId="18" xfId="0" applyFont="1" applyFill="1" applyBorder="1"/>
    <xf numFmtId="0" fontId="4" fillId="4" borderId="7" xfId="0" applyFont="1" applyFill="1" applyBorder="1"/>
    <xf numFmtId="4" fontId="4" fillId="4" borderId="12" xfId="0" applyNumberFormat="1" applyFont="1" applyFill="1" applyBorder="1" applyAlignment="1">
      <alignment horizontal="center"/>
    </xf>
    <xf numFmtId="1" fontId="8" fillId="5" borderId="15" xfId="0" applyNumberFormat="1" applyFont="1" applyFill="1" applyBorder="1"/>
    <xf numFmtId="164" fontId="4" fillId="5" borderId="15" xfId="0" applyNumberFormat="1" applyFont="1" applyFill="1" applyBorder="1" applyAlignment="1">
      <alignment horizontal="center"/>
    </xf>
    <xf numFmtId="0" fontId="8" fillId="4" borderId="19" xfId="0" applyFont="1" applyFill="1" applyBorder="1" applyAlignment="1">
      <alignment wrapText="1"/>
    </xf>
    <xf numFmtId="3" fontId="8" fillId="5" borderId="15" xfId="0" applyNumberFormat="1" applyFont="1" applyFill="1" applyBorder="1"/>
    <xf numFmtId="0" fontId="4" fillId="4" borderId="9" xfId="0" applyFont="1" applyFill="1" applyBorder="1"/>
    <xf numFmtId="0" fontId="9" fillId="4" borderId="10" xfId="0" applyFont="1" applyFill="1" applyBorder="1" applyAlignment="1">
      <alignment wrapText="1"/>
    </xf>
    <xf numFmtId="0" fontId="4" fillId="4" borderId="12" xfId="0" applyFont="1" applyFill="1" applyBorder="1"/>
    <xf numFmtId="0" fontId="4" fillId="4" borderId="20" xfId="0" applyFont="1" applyFill="1" applyBorder="1" applyAlignment="1">
      <alignment wrapText="1"/>
    </xf>
    <xf numFmtId="0" fontId="8" fillId="2" borderId="3" xfId="0" applyFont="1" applyFill="1" applyBorder="1" applyAlignment="1">
      <alignment wrapText="1"/>
    </xf>
    <xf numFmtId="0" fontId="8" fillId="4" borderId="14" xfId="0" applyFont="1" applyFill="1" applyBorder="1"/>
    <xf numFmtId="0" fontId="8" fillId="4" borderId="16" xfId="0" applyFont="1" applyFill="1" applyBorder="1"/>
    <xf numFmtId="0" fontId="3" fillId="3" borderId="15" xfId="0" applyFont="1" applyFill="1" applyBorder="1" applyAlignment="1">
      <alignment horizontal="center" wrapText="1"/>
    </xf>
    <xf numFmtId="4" fontId="8" fillId="5" borderId="15" xfId="0" applyNumberFormat="1" applyFont="1" applyFill="1" applyBorder="1"/>
    <xf numFmtId="0" fontId="4" fillId="4" borderId="19" xfId="0" applyFont="1" applyFill="1" applyBorder="1"/>
    <xf numFmtId="0" fontId="4" fillId="4" borderId="12" xfId="0" applyFont="1" applyFill="1" applyBorder="1" applyAlignment="1">
      <alignment wrapText="1"/>
    </xf>
    <xf numFmtId="0" fontId="8" fillId="4" borderId="16" xfId="0" applyFont="1" applyFill="1" applyBorder="1" applyAlignment="1">
      <alignment wrapText="1"/>
    </xf>
    <xf numFmtId="0" fontId="4" fillId="4" borderId="18" xfId="0" applyFont="1" applyFill="1" applyBorder="1" applyAlignment="1">
      <alignment wrapText="1"/>
    </xf>
    <xf numFmtId="0" fontId="8" fillId="7" borderId="21" xfId="0" applyFont="1" applyFill="1" applyBorder="1" applyAlignment="1">
      <alignment wrapText="1"/>
    </xf>
    <xf numFmtId="10" fontId="8" fillId="5" borderId="15" xfId="0" applyNumberFormat="1" applyFont="1" applyFill="1" applyBorder="1"/>
    <xf numFmtId="0" fontId="8" fillId="7" borderId="3" xfId="0" applyFont="1" applyFill="1" applyBorder="1" applyAlignment="1">
      <alignment wrapText="1"/>
    </xf>
    <xf numFmtId="0" fontId="4" fillId="4" borderId="22" xfId="0" applyFont="1" applyFill="1" applyBorder="1" applyAlignment="1">
      <alignment wrapText="1"/>
    </xf>
    <xf numFmtId="0" fontId="5" fillId="4" borderId="12" xfId="0" applyFont="1" applyFill="1" applyBorder="1" applyAlignment="1">
      <alignment wrapText="1"/>
    </xf>
    <xf numFmtId="0" fontId="4" fillId="4" borderId="19" xfId="0" applyFont="1" applyFill="1" applyBorder="1" applyAlignment="1">
      <alignment wrapText="1"/>
    </xf>
    <xf numFmtId="166" fontId="4" fillId="0" borderId="24" xfId="0" applyNumberFormat="1" applyFont="1" applyBorder="1"/>
    <xf numFmtId="0" fontId="8" fillId="7" borderId="15" xfId="0" applyFont="1" applyFill="1" applyBorder="1" applyAlignment="1">
      <alignment wrapText="1"/>
    </xf>
    <xf numFmtId="0" fontId="5" fillId="4" borderId="25" xfId="0" applyFont="1" applyFill="1" applyBorder="1" applyAlignment="1">
      <alignment wrapText="1"/>
    </xf>
    <xf numFmtId="0" fontId="5" fillId="8" borderId="15" xfId="0" applyFont="1" applyFill="1" applyBorder="1" applyAlignment="1">
      <alignment wrapText="1"/>
    </xf>
    <xf numFmtId="164" fontId="5" fillId="9" borderId="15" xfId="0" applyNumberFormat="1" applyFont="1" applyFill="1" applyBorder="1" applyAlignment="1">
      <alignment wrapText="1"/>
    </xf>
    <xf numFmtId="0" fontId="4" fillId="4" borderId="26" xfId="0" applyFont="1" applyFill="1" applyBorder="1" applyAlignment="1">
      <alignment wrapText="1"/>
    </xf>
    <xf numFmtId="0" fontId="4" fillId="4" borderId="26" xfId="0" applyFont="1" applyFill="1" applyBorder="1"/>
    <xf numFmtId="0" fontId="4" fillId="4" borderId="27" xfId="0" applyFont="1" applyFill="1" applyBorder="1" applyAlignment="1">
      <alignment wrapText="1"/>
    </xf>
    <xf numFmtId="0" fontId="8" fillId="4" borderId="3" xfId="0" applyFont="1" applyFill="1" applyBorder="1" applyAlignment="1">
      <alignment wrapText="1"/>
    </xf>
    <xf numFmtId="0" fontId="3" fillId="4" borderId="31" xfId="0" applyFont="1" applyFill="1" applyBorder="1"/>
    <xf numFmtId="0" fontId="3" fillId="4" borderId="32" xfId="0" applyFont="1" applyFill="1" applyBorder="1"/>
    <xf numFmtId="0" fontId="11" fillId="2" borderId="31" xfId="0" applyFont="1" applyFill="1" applyBorder="1"/>
    <xf numFmtId="0" fontId="11" fillId="2" borderId="34" xfId="0" applyFont="1" applyFill="1" applyBorder="1"/>
    <xf numFmtId="0" fontId="13" fillId="5" borderId="15" xfId="0" applyFont="1" applyFill="1" applyBorder="1" applyAlignment="1">
      <alignment wrapText="1"/>
    </xf>
    <xf numFmtId="0" fontId="13" fillId="5" borderId="35" xfId="0" applyFont="1" applyFill="1" applyBorder="1" applyAlignment="1">
      <alignment wrapText="1"/>
    </xf>
    <xf numFmtId="0" fontId="13" fillId="5" borderId="31" xfId="0" applyFont="1" applyFill="1" applyBorder="1" applyAlignment="1">
      <alignment wrapText="1"/>
    </xf>
    <xf numFmtId="0" fontId="13" fillId="5" borderId="34" xfId="0" applyFont="1" applyFill="1" applyBorder="1" applyAlignment="1">
      <alignment wrapText="1"/>
    </xf>
    <xf numFmtId="0" fontId="14" fillId="4" borderId="36" xfId="0" applyFont="1" applyFill="1" applyBorder="1"/>
    <xf numFmtId="14" fontId="14" fillId="4" borderId="36" xfId="0" applyNumberFormat="1" applyFont="1" applyFill="1" applyBorder="1"/>
    <xf numFmtId="4" fontId="14" fillId="4" borderId="37" xfId="0" applyNumberFormat="1" applyFont="1" applyFill="1" applyBorder="1"/>
    <xf numFmtId="4" fontId="14" fillId="4" borderId="38" xfId="0" applyNumberFormat="1" applyFont="1" applyFill="1" applyBorder="1"/>
    <xf numFmtId="4" fontId="14" fillId="4" borderId="39" xfId="0" applyNumberFormat="1" applyFont="1" applyFill="1" applyBorder="1"/>
    <xf numFmtId="0" fontId="14" fillId="4" borderId="40" xfId="0" applyFont="1" applyFill="1" applyBorder="1"/>
    <xf numFmtId="14" fontId="14" fillId="4" borderId="40" xfId="0" applyNumberFormat="1" applyFont="1" applyFill="1" applyBorder="1"/>
    <xf numFmtId="4" fontId="14" fillId="4" borderId="41" xfId="0" applyNumberFormat="1" applyFont="1" applyFill="1" applyBorder="1"/>
    <xf numFmtId="4" fontId="14" fillId="4" borderId="42" xfId="0" applyNumberFormat="1" applyFont="1" applyFill="1" applyBorder="1"/>
    <xf numFmtId="4" fontId="14" fillId="4" borderId="43" xfId="0" applyNumberFormat="1" applyFont="1" applyFill="1" applyBorder="1"/>
    <xf numFmtId="0" fontId="5" fillId="4" borderId="42" xfId="0" applyFont="1" applyFill="1" applyBorder="1" applyAlignment="1">
      <alignment wrapText="1"/>
    </xf>
    <xf numFmtId="0" fontId="14" fillId="4" borderId="44" xfId="0" applyFont="1" applyFill="1" applyBorder="1"/>
    <xf numFmtId="4" fontId="14" fillId="4" borderId="45" xfId="0" applyNumberFormat="1" applyFont="1" applyFill="1" applyBorder="1"/>
    <xf numFmtId="4" fontId="14" fillId="4" borderId="46" xfId="0" applyNumberFormat="1" applyFont="1" applyFill="1" applyBorder="1"/>
    <xf numFmtId="4" fontId="14" fillId="4" borderId="47" xfId="0" applyNumberFormat="1" applyFont="1" applyFill="1" applyBorder="1"/>
    <xf numFmtId="0" fontId="10" fillId="5" borderId="35" xfId="0" applyFont="1" applyFill="1" applyBorder="1"/>
    <xf numFmtId="0" fontId="10" fillId="5" borderId="31" xfId="0" applyFont="1" applyFill="1" applyBorder="1"/>
    <xf numFmtId="0" fontId="10" fillId="5" borderId="34" xfId="0" applyFont="1" applyFill="1" applyBorder="1"/>
    <xf numFmtId="4" fontId="10" fillId="5" borderId="15" xfId="0" applyNumberFormat="1" applyFont="1" applyFill="1" applyBorder="1"/>
    <xf numFmtId="0" fontId="10" fillId="4" borderId="38" xfId="0" applyFont="1" applyFill="1" applyBorder="1"/>
    <xf numFmtId="0" fontId="10" fillId="4" borderId="31" xfId="0" applyFont="1" applyFill="1" applyBorder="1"/>
    <xf numFmtId="4" fontId="10" fillId="4" borderId="38" xfId="0" applyNumberFormat="1" applyFont="1" applyFill="1" applyBorder="1"/>
    <xf numFmtId="0" fontId="10" fillId="5" borderId="42" xfId="0" applyFont="1" applyFill="1" applyBorder="1"/>
    <xf numFmtId="4" fontId="10" fillId="5" borderId="31" xfId="0" applyNumberFormat="1" applyFont="1" applyFill="1" applyBorder="1"/>
    <xf numFmtId="4" fontId="10" fillId="4" borderId="42" xfId="0" applyNumberFormat="1" applyFont="1" applyFill="1" applyBorder="1"/>
    <xf numFmtId="0" fontId="3" fillId="4" borderId="42" xfId="0" applyFont="1" applyFill="1" applyBorder="1"/>
    <xf numFmtId="0" fontId="3" fillId="4" borderId="38" xfId="0" applyFont="1" applyFill="1" applyBorder="1"/>
    <xf numFmtId="4" fontId="3" fillId="4" borderId="42" xfId="0" applyNumberFormat="1" applyFont="1" applyFill="1" applyBorder="1"/>
    <xf numFmtId="0" fontId="12" fillId="4" borderId="46" xfId="0" applyFont="1" applyFill="1" applyBorder="1"/>
    <xf numFmtId="0" fontId="12" fillId="4" borderId="42" xfId="0" applyFont="1" applyFill="1" applyBorder="1"/>
    <xf numFmtId="0" fontId="13" fillId="2" borderId="34" xfId="0" applyFont="1" applyFill="1" applyBorder="1" applyAlignment="1">
      <alignment wrapText="1"/>
    </xf>
    <xf numFmtId="0" fontId="13" fillId="2" borderId="15" xfId="0" applyFont="1" applyFill="1" applyBorder="1" applyAlignment="1">
      <alignment wrapText="1"/>
    </xf>
    <xf numFmtId="0" fontId="13" fillId="2" borderId="35" xfId="0" applyFont="1" applyFill="1" applyBorder="1" applyAlignment="1">
      <alignment wrapText="1"/>
    </xf>
    <xf numFmtId="0" fontId="13" fillId="2" borderId="31" xfId="0" applyFont="1" applyFill="1" applyBorder="1" applyAlignment="1">
      <alignment wrapText="1"/>
    </xf>
    <xf numFmtId="0" fontId="15" fillId="4" borderId="41" xfId="0" applyFont="1" applyFill="1" applyBorder="1" applyAlignment="1">
      <alignment wrapText="1"/>
    </xf>
    <xf numFmtId="0" fontId="15" fillId="4" borderId="42" xfId="0" applyFont="1" applyFill="1" applyBorder="1" applyAlignment="1">
      <alignment wrapText="1"/>
    </xf>
    <xf numFmtId="0" fontId="14" fillId="2" borderId="36" xfId="0" applyFont="1" applyFill="1" applyBorder="1"/>
    <xf numFmtId="0" fontId="3" fillId="4" borderId="41" xfId="0" applyFont="1" applyFill="1" applyBorder="1"/>
    <xf numFmtId="0" fontId="14" fillId="4" borderId="41" xfId="0" applyFont="1" applyFill="1" applyBorder="1"/>
    <xf numFmtId="0" fontId="14" fillId="2" borderId="40" xfId="0" applyFont="1" applyFill="1" applyBorder="1"/>
    <xf numFmtId="4" fontId="14" fillId="5" borderId="41" xfId="0" applyNumberFormat="1" applyFont="1" applyFill="1" applyBorder="1"/>
    <xf numFmtId="0" fontId="14" fillId="2" borderId="44" xfId="0" applyFont="1" applyFill="1" applyBorder="1"/>
    <xf numFmtId="4" fontId="14" fillId="5" borderId="45" xfId="0" applyNumberFormat="1" applyFont="1" applyFill="1" applyBorder="1"/>
    <xf numFmtId="4" fontId="10" fillId="5" borderId="35" xfId="0" applyNumberFormat="1" applyFont="1" applyFill="1" applyBorder="1"/>
    <xf numFmtId="4" fontId="10" fillId="5" borderId="34" xfId="0" applyNumberFormat="1" applyFont="1" applyFill="1" applyBorder="1"/>
    <xf numFmtId="0" fontId="12" fillId="4" borderId="41" xfId="0" applyFont="1" applyFill="1" applyBorder="1"/>
    <xf numFmtId="4" fontId="10" fillId="4" borderId="31" xfId="0" applyNumberFormat="1" applyFont="1" applyFill="1" applyBorder="1"/>
    <xf numFmtId="4" fontId="12" fillId="4" borderId="42" xfId="0" applyNumberFormat="1" applyFont="1" applyFill="1" applyBorder="1"/>
    <xf numFmtId="0" fontId="10" fillId="5" borderId="43" xfId="0" applyFont="1" applyFill="1" applyBorder="1"/>
    <xf numFmtId="4" fontId="10" fillId="4" borderId="41" xfId="0" applyNumberFormat="1" applyFont="1" applyFill="1" applyBorder="1"/>
    <xf numFmtId="4" fontId="3" fillId="5" borderId="15" xfId="0" applyNumberFormat="1" applyFont="1" applyFill="1" applyBorder="1" applyAlignment="1">
      <alignment horizontal="left"/>
    </xf>
    <xf numFmtId="4" fontId="3" fillId="5" borderId="35" xfId="0" applyNumberFormat="1" applyFont="1" applyFill="1" applyBorder="1" applyAlignment="1">
      <alignment horizontal="left"/>
    </xf>
    <xf numFmtId="0" fontId="3" fillId="5" borderId="31" xfId="0" applyFont="1" applyFill="1" applyBorder="1" applyAlignment="1">
      <alignment horizontal="left"/>
    </xf>
    <xf numFmtId="0" fontId="10" fillId="4" borderId="38" xfId="0" applyFont="1" applyFill="1" applyBorder="1" applyAlignment="1">
      <alignment horizontal="center"/>
    </xf>
    <xf numFmtId="0" fontId="3" fillId="4" borderId="46" xfId="0" applyFont="1" applyFill="1" applyBorder="1"/>
    <xf numFmtId="0" fontId="10" fillId="4" borderId="42" xfId="0" applyFont="1" applyFill="1" applyBorder="1"/>
    <xf numFmtId="0" fontId="3" fillId="4" borderId="43" xfId="0" applyFont="1" applyFill="1" applyBorder="1"/>
    <xf numFmtId="0" fontId="3" fillId="2" borderId="36" xfId="0" applyFont="1" applyFill="1" applyBorder="1" applyAlignment="1">
      <alignment horizontal="center"/>
    </xf>
    <xf numFmtId="0" fontId="10" fillId="2" borderId="36" xfId="0" applyFont="1" applyFill="1" applyBorder="1" applyAlignment="1">
      <alignment horizontal="center"/>
    </xf>
    <xf numFmtId="0" fontId="3" fillId="4" borderId="47" xfId="0" applyFont="1" applyFill="1" applyBorder="1"/>
    <xf numFmtId="0" fontId="3" fillId="2" borderId="44" xfId="0" applyFont="1" applyFill="1" applyBorder="1" applyAlignment="1">
      <alignment horizontal="center"/>
    </xf>
    <xf numFmtId="0" fontId="10" fillId="2" borderId="44" xfId="0" applyFont="1" applyFill="1" applyBorder="1" applyAlignment="1">
      <alignment horizontal="center"/>
    </xf>
    <xf numFmtId="0" fontId="3" fillId="2" borderId="39" xfId="0" applyFont="1" applyFill="1" applyBorder="1"/>
    <xf numFmtId="4" fontId="3" fillId="5" borderId="36" xfId="0" applyNumberFormat="1" applyFont="1" applyFill="1" applyBorder="1"/>
    <xf numFmtId="4" fontId="10" fillId="5" borderId="40" xfId="0" applyNumberFormat="1" applyFont="1" applyFill="1" applyBorder="1"/>
    <xf numFmtId="0" fontId="3" fillId="2" borderId="43" xfId="0" applyFont="1" applyFill="1" applyBorder="1"/>
    <xf numFmtId="4" fontId="3" fillId="5" borderId="40" xfId="0" applyNumberFormat="1" applyFont="1" applyFill="1" applyBorder="1"/>
    <xf numFmtId="0" fontId="3" fillId="5" borderId="31" xfId="0" applyFont="1" applyFill="1" applyBorder="1"/>
    <xf numFmtId="4" fontId="3" fillId="5" borderId="31" xfId="0" applyNumberFormat="1" applyFont="1" applyFill="1" applyBorder="1"/>
    <xf numFmtId="4" fontId="3" fillId="4" borderId="38" xfId="0" applyNumberFormat="1" applyFont="1" applyFill="1" applyBorder="1"/>
    <xf numFmtId="4" fontId="3" fillId="4" borderId="46" xfId="0" applyNumberFormat="1" applyFont="1" applyFill="1" applyBorder="1"/>
    <xf numFmtId="4" fontId="10" fillId="4" borderId="46" xfId="0" applyNumberFormat="1" applyFont="1" applyFill="1" applyBorder="1"/>
    <xf numFmtId="4" fontId="10" fillId="5" borderId="36" xfId="0" applyNumberFormat="1" applyFont="1" applyFill="1" applyBorder="1"/>
    <xf numFmtId="0" fontId="3" fillId="2" borderId="47" xfId="0" applyFont="1" applyFill="1" applyBorder="1"/>
    <xf numFmtId="4" fontId="3" fillId="5" borderId="44" xfId="0" applyNumberFormat="1" applyFont="1" applyFill="1" applyBorder="1"/>
    <xf numFmtId="4" fontId="10" fillId="5" borderId="44" xfId="0" applyNumberFormat="1" applyFont="1" applyFill="1" applyBorder="1"/>
    <xf numFmtId="0" fontId="3" fillId="5" borderId="34" xfId="0" applyFont="1" applyFill="1" applyBorder="1"/>
    <xf numFmtId="4" fontId="3" fillId="5" borderId="35" xfId="0" applyNumberFormat="1" applyFont="1" applyFill="1" applyBorder="1"/>
    <xf numFmtId="4" fontId="3" fillId="4" borderId="31" xfId="0" applyNumberFormat="1" applyFont="1" applyFill="1" applyBorder="1"/>
    <xf numFmtId="0" fontId="3" fillId="4" borderId="55" xfId="0" applyFont="1" applyFill="1" applyBorder="1"/>
    <xf numFmtId="0" fontId="3" fillId="4" borderId="56" xfId="0" applyFont="1" applyFill="1" applyBorder="1"/>
    <xf numFmtId="4" fontId="3" fillId="5" borderId="15" xfId="0" applyNumberFormat="1" applyFont="1" applyFill="1" applyBorder="1"/>
    <xf numFmtId="0" fontId="3" fillId="4" borderId="57" xfId="0" applyFont="1" applyFill="1" applyBorder="1"/>
    <xf numFmtId="0" fontId="3" fillId="4" borderId="60" xfId="0" applyFont="1" applyFill="1" applyBorder="1" applyAlignment="1">
      <alignment wrapText="1"/>
    </xf>
    <xf numFmtId="0" fontId="3" fillId="4" borderId="61" xfId="0" applyFont="1" applyFill="1" applyBorder="1" applyAlignment="1">
      <alignment wrapText="1"/>
    </xf>
    <xf numFmtId="164" fontId="3" fillId="5" borderId="15" xfId="0" applyNumberFormat="1" applyFont="1" applyFill="1" applyBorder="1" applyAlignment="1">
      <alignment wrapText="1"/>
    </xf>
    <xf numFmtId="0" fontId="3" fillId="4" borderId="62" xfId="0" applyFont="1" applyFill="1" applyBorder="1" applyAlignment="1">
      <alignment wrapText="1"/>
    </xf>
    <xf numFmtId="0" fontId="3" fillId="4" borderId="63" xfId="0" applyFont="1" applyFill="1" applyBorder="1" applyAlignment="1">
      <alignment wrapText="1"/>
    </xf>
    <xf numFmtId="0" fontId="3" fillId="4" borderId="64" xfId="0" applyFont="1" applyFill="1" applyBorder="1" applyAlignment="1">
      <alignment wrapText="1"/>
    </xf>
    <xf numFmtId="0" fontId="5" fillId="2" borderId="15" xfId="0" applyFont="1" applyFill="1" applyBorder="1" applyAlignment="1">
      <alignment wrapText="1"/>
    </xf>
    <xf numFmtId="0" fontId="3" fillId="2" borderId="15" xfId="0" applyFont="1" applyFill="1" applyBorder="1" applyAlignment="1">
      <alignment horizontal="center" wrapText="1"/>
    </xf>
    <xf numFmtId="0" fontId="5" fillId="2" borderId="15" xfId="0" applyFont="1" applyFill="1" applyBorder="1" applyAlignment="1">
      <alignment horizontal="center" wrapText="1"/>
    </xf>
    <xf numFmtId="0" fontId="3" fillId="2" borderId="15" xfId="0" applyFont="1" applyFill="1" applyBorder="1" applyAlignment="1">
      <alignment horizontal="center"/>
    </xf>
    <xf numFmtId="0" fontId="3" fillId="2" borderId="65" xfId="0" applyFont="1" applyFill="1" applyBorder="1" applyAlignment="1">
      <alignment wrapText="1"/>
    </xf>
    <xf numFmtId="14" fontId="3" fillId="3" borderId="65" xfId="0" applyNumberFormat="1" applyFont="1" applyFill="1" applyBorder="1" applyAlignment="1">
      <alignment wrapText="1"/>
    </xf>
    <xf numFmtId="0" fontId="3" fillId="3" borderId="65" xfId="0" applyFont="1" applyFill="1" applyBorder="1" applyAlignment="1">
      <alignment wrapText="1"/>
    </xf>
    <xf numFmtId="10" fontId="3" fillId="5" borderId="65" xfId="0" applyNumberFormat="1" applyFont="1" applyFill="1" applyBorder="1" applyAlignment="1">
      <alignment wrapText="1"/>
    </xf>
    <xf numFmtId="164" fontId="3" fillId="5" borderId="36" xfId="0" applyNumberFormat="1" applyFont="1" applyFill="1" applyBorder="1"/>
    <xf numFmtId="0" fontId="3" fillId="2" borderId="66" xfId="0" applyFont="1" applyFill="1" applyBorder="1" applyAlignment="1">
      <alignment wrapText="1"/>
    </xf>
    <xf numFmtId="14" fontId="3" fillId="3" borderId="66" xfId="0" applyNumberFormat="1" applyFont="1" applyFill="1" applyBorder="1" applyAlignment="1">
      <alignment wrapText="1"/>
    </xf>
    <xf numFmtId="0" fontId="3" fillId="3" borderId="66" xfId="0" applyFont="1" applyFill="1" applyBorder="1" applyAlignment="1">
      <alignment wrapText="1"/>
    </xf>
    <xf numFmtId="10" fontId="3" fillId="5" borderId="66" xfId="0" applyNumberFormat="1" applyFont="1" applyFill="1" applyBorder="1" applyAlignment="1">
      <alignment wrapText="1"/>
    </xf>
    <xf numFmtId="164" fontId="3" fillId="5" borderId="67" xfId="0" applyNumberFormat="1" applyFont="1" applyFill="1" applyBorder="1"/>
    <xf numFmtId="0" fontId="3" fillId="2" borderId="68" xfId="0" applyFont="1" applyFill="1" applyBorder="1" applyAlignment="1">
      <alignment wrapText="1"/>
    </xf>
    <xf numFmtId="14" fontId="3" fillId="3" borderId="68" xfId="0" applyNumberFormat="1" applyFont="1" applyFill="1" applyBorder="1" applyAlignment="1">
      <alignment wrapText="1"/>
    </xf>
    <xf numFmtId="0" fontId="3" fillId="3" borderId="68" xfId="0" applyFont="1" applyFill="1" applyBorder="1" applyAlignment="1">
      <alignment wrapText="1"/>
    </xf>
    <xf numFmtId="10" fontId="3" fillId="5" borderId="68" xfId="0" applyNumberFormat="1" applyFont="1" applyFill="1" applyBorder="1" applyAlignment="1">
      <alignment wrapText="1"/>
    </xf>
    <xf numFmtId="164" fontId="3" fillId="5" borderId="13" xfId="0" applyNumberFormat="1" applyFont="1" applyFill="1" applyBorder="1"/>
    <xf numFmtId="0" fontId="3" fillId="2" borderId="69" xfId="0" applyFont="1" applyFill="1" applyBorder="1" applyAlignment="1">
      <alignment wrapText="1"/>
    </xf>
    <xf numFmtId="0" fontId="3" fillId="2" borderId="70" xfId="0" applyFont="1" applyFill="1" applyBorder="1" applyAlignment="1">
      <alignment wrapText="1"/>
    </xf>
    <xf numFmtId="0" fontId="3" fillId="5" borderId="15" xfId="0" applyFont="1" applyFill="1" applyBorder="1" applyAlignment="1">
      <alignment wrapText="1"/>
    </xf>
    <xf numFmtId="10" fontId="10" fillId="5" borderId="15" xfId="0" applyNumberFormat="1" applyFont="1" applyFill="1" applyBorder="1" applyAlignment="1">
      <alignment wrapText="1"/>
    </xf>
    <xf numFmtId="164" fontId="10" fillId="5" borderId="15" xfId="0" applyNumberFormat="1" applyFont="1" applyFill="1" applyBorder="1"/>
    <xf numFmtId="0" fontId="3" fillId="4" borderId="71" xfId="0" applyFont="1" applyFill="1" applyBorder="1"/>
    <xf numFmtId="0" fontId="10" fillId="2" borderId="15" xfId="0" applyFont="1" applyFill="1" applyBorder="1"/>
    <xf numFmtId="0" fontId="10" fillId="3" borderId="15" xfId="0" applyFont="1" applyFill="1" applyBorder="1"/>
    <xf numFmtId="0" fontId="3" fillId="4" borderId="37" xfId="0" applyFont="1" applyFill="1" applyBorder="1"/>
    <xf numFmtId="0" fontId="5" fillId="4" borderId="5" xfId="0" applyFont="1" applyFill="1" applyBorder="1" applyAlignment="1">
      <alignment wrapText="1"/>
    </xf>
    <xf numFmtId="0" fontId="4" fillId="4" borderId="5" xfId="0" applyFont="1" applyFill="1" applyBorder="1" applyAlignment="1">
      <alignment wrapText="1"/>
    </xf>
    <xf numFmtId="0" fontId="4" fillId="4" borderId="23" xfId="0" applyFont="1" applyFill="1" applyBorder="1"/>
    <xf numFmtId="0" fontId="9" fillId="4" borderId="5" xfId="0" applyFont="1" applyFill="1" applyBorder="1" applyAlignment="1">
      <alignment wrapText="1"/>
    </xf>
    <xf numFmtId="0" fontId="4" fillId="4" borderId="24" xfId="0" applyFont="1" applyFill="1" applyBorder="1"/>
    <xf numFmtId="0" fontId="9" fillId="4" borderId="23" xfId="0" applyFont="1" applyFill="1" applyBorder="1" applyAlignment="1">
      <alignment wrapText="1"/>
    </xf>
    <xf numFmtId="0" fontId="5" fillId="4" borderId="23" xfId="0" applyFont="1" applyFill="1" applyBorder="1" applyAlignment="1">
      <alignment wrapText="1"/>
    </xf>
    <xf numFmtId="0" fontId="8" fillId="4" borderId="23" xfId="0" applyFont="1" applyFill="1" applyBorder="1" applyAlignment="1">
      <alignment wrapText="1"/>
    </xf>
    <xf numFmtId="4" fontId="4" fillId="4" borderId="23" xfId="0" applyNumberFormat="1" applyFont="1" applyFill="1" applyBorder="1"/>
    <xf numFmtId="0" fontId="4" fillId="4" borderId="23" xfId="0" applyFont="1" applyFill="1" applyBorder="1" applyAlignment="1">
      <alignment wrapText="1"/>
    </xf>
    <xf numFmtId="165" fontId="4" fillId="4" borderId="23" xfId="0" applyNumberFormat="1" applyFont="1" applyFill="1" applyBorder="1"/>
    <xf numFmtId="166" fontId="4" fillId="4" borderId="23" xfId="0" applyNumberFormat="1" applyFont="1" applyFill="1" applyBorder="1"/>
    <xf numFmtId="0" fontId="19" fillId="2" borderId="3" xfId="0" applyFont="1" applyFill="1" applyBorder="1" applyAlignment="1">
      <alignment horizontal="center" vertical="center"/>
    </xf>
    <xf numFmtId="0" fontId="8" fillId="12" borderId="15" xfId="0" applyFont="1" applyFill="1" applyBorder="1" applyAlignment="1">
      <alignment wrapText="1"/>
    </xf>
    <xf numFmtId="0" fontId="8" fillId="14" borderId="15" xfId="0" applyFont="1" applyFill="1" applyBorder="1" applyAlignment="1">
      <alignment wrapText="1"/>
    </xf>
    <xf numFmtId="164" fontId="8" fillId="15" borderId="15" xfId="0" applyNumberFormat="1" applyFont="1" applyFill="1" applyBorder="1" applyAlignment="1">
      <alignment horizontal="center"/>
    </xf>
    <xf numFmtId="164" fontId="8" fillId="5" borderId="21" xfId="0" applyNumberFormat="1" applyFont="1" applyFill="1" applyBorder="1" applyAlignment="1">
      <alignment horizontal="center"/>
    </xf>
    <xf numFmtId="0" fontId="8" fillId="16" borderId="3" xfId="0" applyFont="1" applyFill="1" applyBorder="1" applyAlignment="1">
      <alignment vertical="center" wrapText="1"/>
    </xf>
    <xf numFmtId="0" fontId="8" fillId="4" borderId="15" xfId="0" applyFont="1" applyFill="1" applyBorder="1" applyAlignment="1">
      <alignment vertical="center" wrapText="1"/>
    </xf>
    <xf numFmtId="0" fontId="8" fillId="13" borderId="15" xfId="0" applyFont="1" applyFill="1" applyBorder="1" applyAlignment="1">
      <alignment vertical="center" wrapText="1"/>
    </xf>
    <xf numFmtId="0" fontId="8" fillId="13" borderId="13" xfId="0" applyFont="1" applyFill="1" applyBorder="1" applyAlignment="1">
      <alignment horizontal="left" vertical="center" wrapText="1"/>
    </xf>
    <xf numFmtId="0" fontId="20" fillId="18" borderId="72" xfId="0" applyFont="1" applyFill="1" applyBorder="1" applyAlignment="1">
      <alignment vertical="center" wrapText="1"/>
    </xf>
    <xf numFmtId="0" fontId="8" fillId="6" borderId="15" xfId="0" applyFont="1" applyFill="1" applyBorder="1" applyAlignment="1">
      <alignment vertical="center" wrapText="1"/>
    </xf>
    <xf numFmtId="4" fontId="21" fillId="2" borderId="12" xfId="0" applyNumberFormat="1" applyFont="1" applyFill="1" applyBorder="1" applyAlignment="1">
      <alignment horizontal="center" vertical="center"/>
    </xf>
    <xf numFmtId="0" fontId="21" fillId="2" borderId="12" xfId="0" applyFont="1" applyFill="1" applyBorder="1" applyAlignment="1">
      <alignment horizontal="center" vertical="center" wrapText="1"/>
    </xf>
    <xf numFmtId="0" fontId="19" fillId="4" borderId="24" xfId="0" applyFont="1" applyFill="1" applyBorder="1" applyAlignment="1">
      <alignment wrapText="1"/>
    </xf>
    <xf numFmtId="4" fontId="19" fillId="2" borderId="12" xfId="0" applyNumberFormat="1" applyFont="1" applyFill="1" applyBorder="1" applyAlignment="1">
      <alignment horizontal="center" vertical="center"/>
    </xf>
    <xf numFmtId="0" fontId="19" fillId="2" borderId="12" xfId="0" applyFont="1" applyFill="1" applyBorder="1" applyAlignment="1">
      <alignment horizontal="center" vertical="center" wrapText="1"/>
    </xf>
    <xf numFmtId="0" fontId="3" fillId="19" borderId="15" xfId="0" applyFont="1" applyFill="1" applyBorder="1" applyAlignment="1">
      <alignment horizontal="center" wrapText="1"/>
    </xf>
    <xf numFmtId="0" fontId="8" fillId="12" borderId="15" xfId="0" applyFont="1" applyFill="1" applyBorder="1" applyAlignment="1">
      <alignment vertical="center" wrapText="1"/>
    </xf>
    <xf numFmtId="0" fontId="20" fillId="18" borderId="0" xfId="0" applyFont="1" applyFill="1" applyAlignment="1">
      <alignment vertical="center" wrapText="1"/>
    </xf>
    <xf numFmtId="0" fontId="20" fillId="16" borderId="0" xfId="0" applyFont="1" applyFill="1" applyAlignment="1">
      <alignment vertical="center" wrapText="1"/>
    </xf>
    <xf numFmtId="165" fontId="8" fillId="20" borderId="15" xfId="0" applyNumberFormat="1" applyFont="1" applyFill="1" applyBorder="1"/>
    <xf numFmtId="9" fontId="8" fillId="20" borderId="15" xfId="0" applyNumberFormat="1" applyFont="1" applyFill="1" applyBorder="1"/>
    <xf numFmtId="0" fontId="8" fillId="22" borderId="15" xfId="0" applyFont="1" applyFill="1" applyBorder="1" applyAlignment="1">
      <alignment wrapText="1"/>
    </xf>
    <xf numFmtId="0" fontId="14" fillId="20" borderId="15" xfId="0" applyFont="1" applyFill="1" applyBorder="1" applyAlignment="1">
      <alignment wrapText="1"/>
    </xf>
    <xf numFmtId="0" fontId="8" fillId="22" borderId="15" xfId="0" applyFont="1" applyFill="1" applyBorder="1" applyAlignment="1">
      <alignment horizontal="left" vertical="center" wrapText="1"/>
    </xf>
    <xf numFmtId="0" fontId="8" fillId="22" borderId="15" xfId="0" applyFont="1" applyFill="1" applyBorder="1" applyAlignment="1">
      <alignment vertical="center" wrapText="1"/>
    </xf>
    <xf numFmtId="0" fontId="4" fillId="5" borderId="15" xfId="0" applyFont="1" applyFill="1" applyBorder="1" applyAlignment="1">
      <alignment horizontal="center"/>
    </xf>
    <xf numFmtId="0" fontId="4" fillId="4" borderId="23" xfId="0" applyFont="1" applyFill="1" applyBorder="1" applyAlignment="1">
      <alignment horizontal="center"/>
    </xf>
    <xf numFmtId="0" fontId="2" fillId="0" borderId="23" xfId="0" applyFont="1" applyBorder="1"/>
    <xf numFmtId="0" fontId="8" fillId="7" borderId="21" xfId="0" applyFont="1" applyFill="1" applyBorder="1" applyAlignment="1">
      <alignment wrapText="1"/>
    </xf>
    <xf numFmtId="0" fontId="2" fillId="0" borderId="3" xfId="0" applyFont="1" applyBorder="1"/>
    <xf numFmtId="0" fontId="1" fillId="2" borderId="1" xfId="0" applyFont="1" applyFill="1" applyBorder="1" applyAlignment="1">
      <alignment horizontal="center"/>
    </xf>
    <xf numFmtId="0" fontId="2" fillId="0" borderId="2" xfId="0" applyFont="1" applyBorder="1"/>
    <xf numFmtId="0" fontId="4" fillId="2" borderId="21" xfId="0" applyFont="1" applyFill="1" applyBorder="1"/>
    <xf numFmtId="0" fontId="5" fillId="3" borderId="21" xfId="0" applyFont="1" applyFill="1" applyBorder="1" applyAlignment="1">
      <alignment wrapText="1"/>
    </xf>
    <xf numFmtId="0" fontId="2" fillId="0" borderId="12" xfId="0" applyFont="1" applyBorder="1"/>
    <xf numFmtId="4" fontId="4" fillId="4" borderId="5" xfId="0" applyNumberFormat="1" applyFont="1" applyFill="1" applyBorder="1" applyAlignment="1">
      <alignment horizontal="center" wrapText="1"/>
    </xf>
    <xf numFmtId="0" fontId="2" fillId="0" borderId="5" xfId="0" applyFont="1" applyBorder="1"/>
    <xf numFmtId="0" fontId="6" fillId="4" borderId="7" xfId="0" applyFont="1" applyFill="1" applyBorder="1" applyAlignment="1">
      <alignment horizontal="left" vertical="center" wrapText="1"/>
    </xf>
    <xf numFmtId="0" fontId="2" fillId="0" borderId="22" xfId="0" applyFont="1" applyBorder="1"/>
    <xf numFmtId="0" fontId="2" fillId="0" borderId="7" xfId="0" applyFont="1" applyBorder="1"/>
    <xf numFmtId="0" fontId="0" fillId="0" borderId="0" xfId="0"/>
    <xf numFmtId="0" fontId="21" fillId="2" borderId="21" xfId="0" applyFont="1" applyFill="1" applyBorder="1" applyAlignment="1">
      <alignment vertical="center"/>
    </xf>
    <xf numFmtId="0" fontId="22" fillId="17" borderId="12" xfId="0" applyFont="1" applyFill="1" applyBorder="1" applyAlignment="1">
      <alignment vertical="center"/>
    </xf>
    <xf numFmtId="0" fontId="18" fillId="10" borderId="21" xfId="0" applyFont="1" applyFill="1" applyBorder="1" applyAlignment="1">
      <alignment horizontal="center" vertical="center"/>
    </xf>
    <xf numFmtId="0" fontId="18" fillId="11" borderId="12" xfId="0" applyFont="1" applyFill="1" applyBorder="1" applyAlignment="1">
      <alignment vertical="center"/>
    </xf>
    <xf numFmtId="0" fontId="18" fillId="11" borderId="3" xfId="0" applyFont="1" applyFill="1" applyBorder="1" applyAlignment="1">
      <alignment vertical="center"/>
    </xf>
    <xf numFmtId="0" fontId="19" fillId="2" borderId="21" xfId="0" applyFont="1" applyFill="1" applyBorder="1" applyAlignment="1">
      <alignment vertical="center"/>
    </xf>
    <xf numFmtId="0" fontId="22" fillId="0" borderId="12" xfId="0" applyFont="1" applyBorder="1" applyAlignment="1">
      <alignment vertical="center"/>
    </xf>
    <xf numFmtId="0" fontId="8" fillId="20" borderId="21" xfId="0" applyFont="1" applyFill="1" applyBorder="1"/>
    <xf numFmtId="0" fontId="2" fillId="21" borderId="3" xfId="0" applyFont="1" applyFill="1" applyBorder="1"/>
    <xf numFmtId="0" fontId="12" fillId="2" borderId="21" xfId="0" applyFont="1" applyFill="1" applyBorder="1"/>
    <xf numFmtId="0" fontId="2" fillId="0" borderId="33" xfId="0" applyFont="1" applyBorder="1"/>
    <xf numFmtId="0" fontId="12" fillId="2" borderId="21" xfId="0" applyFont="1" applyFill="1" applyBorder="1" applyAlignment="1">
      <alignment horizontal="center"/>
    </xf>
    <xf numFmtId="0" fontId="10" fillId="5" borderId="48" xfId="0" applyFont="1" applyFill="1" applyBorder="1"/>
    <xf numFmtId="0" fontId="2" fillId="0" borderId="49" xfId="0" applyFont="1" applyBorder="1"/>
    <xf numFmtId="0" fontId="1" fillId="2" borderId="28" xfId="0" applyFont="1" applyFill="1" applyBorder="1" applyAlignment="1">
      <alignment horizontal="center"/>
    </xf>
    <xf numFmtId="0" fontId="10" fillId="2" borderId="21" xfId="0" applyFont="1" applyFill="1" applyBorder="1"/>
    <xf numFmtId="4" fontId="11" fillId="5" borderId="21" xfId="0" applyNumberFormat="1" applyFont="1" applyFill="1" applyBorder="1"/>
    <xf numFmtId="4" fontId="11" fillId="5" borderId="29" xfId="0" applyNumberFormat="1" applyFont="1" applyFill="1" applyBorder="1"/>
    <xf numFmtId="0" fontId="2" fillId="0" borderId="30" xfId="0" applyFont="1" applyBorder="1"/>
    <xf numFmtId="0" fontId="11" fillId="3" borderId="21" xfId="0" applyFont="1" applyFill="1" applyBorder="1" applyAlignment="1">
      <alignment horizontal="center"/>
    </xf>
    <xf numFmtId="0" fontId="10" fillId="4" borderId="58" xfId="0" applyFont="1" applyFill="1" applyBorder="1" applyAlignment="1">
      <alignment wrapText="1"/>
    </xf>
    <xf numFmtId="0" fontId="2" fillId="0" borderId="59" xfId="0" applyFont="1" applyBorder="1"/>
    <xf numFmtId="0" fontId="3" fillId="2" borderId="52" xfId="0" applyFont="1" applyFill="1" applyBorder="1"/>
    <xf numFmtId="0" fontId="3" fillId="2" borderId="53" xfId="0" applyFont="1" applyFill="1" applyBorder="1"/>
    <xf numFmtId="0" fontId="2" fillId="0" borderId="54" xfId="0" applyFont="1" applyBorder="1"/>
    <xf numFmtId="0" fontId="3" fillId="2" borderId="50" xfId="0" applyFont="1" applyFill="1" applyBorder="1"/>
    <xf numFmtId="0" fontId="2" fillId="0" borderId="51" xfId="0" applyFont="1" applyBorder="1"/>
    <xf numFmtId="0" fontId="10" fillId="5" borderId="21" xfId="0" applyFont="1" applyFill="1" applyBorder="1"/>
    <xf numFmtId="4" fontId="3" fillId="5" borderId="21"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BAA3"/>
      <color rgb="FF99CCFF"/>
      <color rgb="FFEB70B7"/>
      <color rgb="FFFE93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9"/>
  <sheetViews>
    <sheetView showGridLines="0" topLeftCell="A27" zoomScale="80" zoomScaleNormal="80" workbookViewId="0">
      <selection activeCell="A8" sqref="A8"/>
    </sheetView>
  </sheetViews>
  <sheetFormatPr defaultColWidth="12.44140625" defaultRowHeight="15" customHeight="1"/>
  <cols>
    <col min="1" max="1" width="5.44140625" customWidth="1"/>
    <col min="2" max="2" width="17.109375" customWidth="1"/>
    <col min="3" max="3" width="9.44140625" customWidth="1"/>
    <col min="4" max="4" width="35.44140625" customWidth="1"/>
    <col min="5" max="5" width="37.44140625" customWidth="1"/>
    <col min="6" max="6" width="2.109375" customWidth="1"/>
    <col min="7" max="7" width="12.44140625" customWidth="1"/>
    <col min="8" max="8" width="8.33203125" customWidth="1"/>
    <col min="9" max="9" width="38.44140625" customWidth="1"/>
    <col min="10" max="19" width="11.44140625" customWidth="1"/>
    <col min="20" max="26" width="17.44140625" customWidth="1"/>
  </cols>
  <sheetData>
    <row r="1" spans="1:19" ht="18" customHeight="1">
      <c r="A1" s="225" t="s">
        <v>0</v>
      </c>
      <c r="B1" s="226"/>
      <c r="C1" s="226"/>
      <c r="D1" s="226"/>
      <c r="E1" s="226"/>
      <c r="F1" s="226"/>
      <c r="G1" s="226"/>
      <c r="H1" s="226"/>
      <c r="I1" s="226"/>
      <c r="J1" s="1"/>
      <c r="K1" s="1"/>
      <c r="L1" s="1"/>
      <c r="M1" s="1"/>
      <c r="N1" s="1"/>
      <c r="O1" s="1"/>
      <c r="P1" s="1"/>
      <c r="Q1" s="1"/>
      <c r="R1" s="1"/>
      <c r="S1" s="1"/>
    </row>
    <row r="2" spans="1:19" ht="13.5" customHeight="1">
      <c r="A2" s="227" t="s">
        <v>1</v>
      </c>
      <c r="B2" s="224"/>
      <c r="C2" s="228"/>
      <c r="D2" s="229"/>
      <c r="E2" s="229"/>
      <c r="F2" s="229"/>
      <c r="G2" s="229"/>
      <c r="H2" s="229"/>
      <c r="I2" s="2"/>
      <c r="J2" s="1"/>
      <c r="K2" s="1"/>
      <c r="L2" s="1"/>
      <c r="M2" s="1"/>
      <c r="N2" s="1"/>
      <c r="O2" s="1"/>
      <c r="P2" s="1"/>
      <c r="Q2" s="1"/>
      <c r="R2" s="1"/>
      <c r="S2" s="1"/>
    </row>
    <row r="3" spans="1:19" ht="13.5" customHeight="1">
      <c r="A3" s="227" t="s">
        <v>2</v>
      </c>
      <c r="B3" s="224"/>
      <c r="C3" s="228"/>
      <c r="D3" s="229"/>
      <c r="E3" s="229"/>
      <c r="F3" s="229"/>
      <c r="G3" s="229"/>
      <c r="H3" s="229"/>
      <c r="I3" s="2"/>
      <c r="J3" s="1"/>
      <c r="K3" s="1"/>
      <c r="L3" s="1"/>
      <c r="M3" s="1"/>
      <c r="N3" s="1"/>
      <c r="O3" s="1"/>
      <c r="P3" s="1"/>
      <c r="Q3" s="1"/>
      <c r="R3" s="1"/>
      <c r="S3" s="1"/>
    </row>
    <row r="4" spans="1:19" ht="13.5" customHeight="1">
      <c r="A4" s="3"/>
      <c r="B4" s="182"/>
      <c r="C4" s="183"/>
      <c r="D4" s="230" t="s">
        <v>3</v>
      </c>
      <c r="E4" s="231"/>
      <c r="F4" s="231"/>
      <c r="G4" s="231"/>
      <c r="H4" s="231"/>
      <c r="I4" s="4"/>
      <c r="J4" s="1"/>
      <c r="K4" s="1"/>
      <c r="L4" s="1"/>
      <c r="M4" s="1"/>
      <c r="N4" s="1"/>
      <c r="O4" s="1"/>
      <c r="P4" s="1"/>
      <c r="Q4" s="1"/>
      <c r="R4" s="1"/>
      <c r="S4" s="1"/>
    </row>
    <row r="5" spans="1:19" ht="13.5" customHeight="1">
      <c r="A5" s="232" t="s">
        <v>137</v>
      </c>
      <c r="B5" s="222"/>
      <c r="C5" s="222"/>
      <c r="D5" s="222"/>
      <c r="E5" s="222"/>
      <c r="F5" s="222"/>
      <c r="G5" s="222"/>
      <c r="H5" s="222"/>
      <c r="I5" s="233"/>
      <c r="J5" s="1"/>
      <c r="K5" s="1"/>
      <c r="L5" s="1"/>
      <c r="M5" s="1"/>
      <c r="N5" s="1"/>
      <c r="O5" s="1"/>
      <c r="P5" s="1"/>
      <c r="Q5" s="1"/>
      <c r="R5" s="1"/>
      <c r="S5" s="1"/>
    </row>
    <row r="6" spans="1:19" ht="15.75" customHeight="1">
      <c r="A6" s="234"/>
      <c r="B6" s="235"/>
      <c r="C6" s="235"/>
      <c r="D6" s="235"/>
      <c r="E6" s="235"/>
      <c r="F6" s="235"/>
      <c r="G6" s="235"/>
      <c r="H6" s="235"/>
      <c r="I6" s="233"/>
      <c r="J6" s="1"/>
      <c r="K6" s="1"/>
      <c r="L6" s="1"/>
      <c r="M6" s="1"/>
      <c r="N6" s="1"/>
      <c r="O6" s="1"/>
      <c r="P6" s="1"/>
      <c r="Q6" s="1"/>
      <c r="R6" s="1"/>
      <c r="S6" s="1"/>
    </row>
    <row r="7" spans="1:19" ht="13.5" customHeight="1">
      <c r="A7" s="234"/>
      <c r="B7" s="222"/>
      <c r="C7" s="222"/>
      <c r="D7" s="222"/>
      <c r="E7" s="222"/>
      <c r="F7" s="222"/>
      <c r="G7" s="222"/>
      <c r="H7" s="222"/>
      <c r="I7" s="233"/>
      <c r="J7" s="1"/>
      <c r="K7" s="1"/>
      <c r="L7" s="1"/>
      <c r="M7" s="1"/>
      <c r="N7" s="1"/>
      <c r="O7" s="1"/>
      <c r="P7" s="1"/>
      <c r="Q7" s="1"/>
      <c r="R7" s="1"/>
      <c r="S7" s="1"/>
    </row>
    <row r="8" spans="1:19" ht="15.75" customHeight="1">
      <c r="A8" s="5"/>
      <c r="B8" s="6"/>
      <c r="C8" s="6"/>
      <c r="D8" s="6"/>
      <c r="E8" s="6"/>
      <c r="F8" s="6"/>
      <c r="G8" s="6"/>
      <c r="H8" s="6"/>
      <c r="I8" s="7"/>
      <c r="J8" s="1"/>
      <c r="K8" s="1"/>
      <c r="L8" s="1"/>
      <c r="M8" s="1"/>
      <c r="N8" s="1"/>
      <c r="O8" s="1"/>
      <c r="P8" s="1"/>
      <c r="Q8" s="1"/>
      <c r="R8" s="1"/>
      <c r="S8" s="1"/>
    </row>
    <row r="9" spans="1:19" ht="13.5" customHeight="1">
      <c r="A9" s="8"/>
      <c r="B9" s="9"/>
      <c r="C9" s="9"/>
      <c r="D9" s="9"/>
      <c r="E9" s="10"/>
      <c r="F9" s="184"/>
      <c r="G9" s="11"/>
      <c r="H9" s="11"/>
      <c r="I9" s="12"/>
      <c r="J9" s="1"/>
      <c r="K9" s="1"/>
      <c r="L9" s="1"/>
      <c r="M9" s="1"/>
      <c r="N9" s="1"/>
      <c r="O9" s="1"/>
      <c r="P9" s="1"/>
      <c r="Q9" s="1"/>
      <c r="R9" s="1"/>
      <c r="S9" s="1"/>
    </row>
    <row r="10" spans="1:19" ht="17.399999999999999" customHeight="1">
      <c r="A10" s="236" t="s">
        <v>4</v>
      </c>
      <c r="B10" s="237"/>
      <c r="C10" s="205" t="s">
        <v>5</v>
      </c>
      <c r="D10" s="206"/>
      <c r="E10" s="194" t="s">
        <v>6</v>
      </c>
      <c r="F10" s="13"/>
      <c r="G10" s="238" t="s">
        <v>7</v>
      </c>
      <c r="H10" s="239"/>
      <c r="I10" s="240"/>
      <c r="J10" s="1"/>
      <c r="K10" s="1"/>
      <c r="L10" s="1"/>
      <c r="M10" s="1"/>
      <c r="N10" s="1"/>
      <c r="O10" s="1"/>
      <c r="P10" s="1"/>
      <c r="Q10" s="1"/>
      <c r="R10" s="1"/>
      <c r="S10" s="1"/>
    </row>
    <row r="11" spans="1:19" ht="38.4" customHeight="1">
      <c r="A11" s="14"/>
      <c r="B11" s="15" t="s">
        <v>8</v>
      </c>
      <c r="C11" s="16">
        <f>H16</f>
        <v>2280</v>
      </c>
      <c r="D11" s="212" t="s">
        <v>9</v>
      </c>
      <c r="E11" s="195" t="s">
        <v>10</v>
      </c>
      <c r="F11" s="17"/>
      <c r="G11" s="18" t="s">
        <v>11</v>
      </c>
      <c r="H11" s="217">
        <f>IF(H19="Barron at the Byre", 5, IF(H19="Buchanan Theatre", 6,IF(H19="StAge", 6, 8)))</f>
        <v>8</v>
      </c>
      <c r="I11" s="216" t="s">
        <v>12</v>
      </c>
      <c r="J11" s="1"/>
      <c r="K11" s="1"/>
      <c r="L11" s="1"/>
      <c r="M11" s="1"/>
      <c r="N11" s="1"/>
      <c r="O11" s="1"/>
      <c r="P11" s="1"/>
      <c r="Q11" s="1"/>
      <c r="R11" s="1"/>
      <c r="S11" s="1"/>
    </row>
    <row r="12" spans="1:19" ht="66" customHeight="1">
      <c r="A12" s="19"/>
      <c r="B12" s="196" t="s">
        <v>13</v>
      </c>
      <c r="C12" s="198">
        <f>C31</f>
        <v>0</v>
      </c>
      <c r="D12" s="203" t="s">
        <v>14</v>
      </c>
      <c r="E12" s="199" t="s">
        <v>15</v>
      </c>
      <c r="F12" s="21"/>
      <c r="G12" s="15" t="s">
        <v>16</v>
      </c>
      <c r="H12" s="217">
        <v>2</v>
      </c>
      <c r="I12" s="216" t="s">
        <v>17</v>
      </c>
      <c r="J12" s="1"/>
      <c r="K12" s="1"/>
      <c r="L12" s="1"/>
      <c r="M12" s="1"/>
      <c r="N12" s="1"/>
      <c r="O12" s="1"/>
      <c r="P12" s="1"/>
      <c r="Q12" s="1"/>
      <c r="R12" s="1"/>
      <c r="S12" s="1"/>
    </row>
    <row r="13" spans="1:19" ht="67.95" customHeight="1">
      <c r="A13" s="19"/>
      <c r="B13" s="196" t="s">
        <v>18</v>
      </c>
      <c r="C13" s="197">
        <v>0</v>
      </c>
      <c r="D13" s="202" t="s">
        <v>19</v>
      </c>
      <c r="E13" s="204" t="s">
        <v>20</v>
      </c>
      <c r="F13" s="22"/>
      <c r="G13" s="18" t="s">
        <v>21</v>
      </c>
      <c r="H13" s="217">
        <f>IF(H19="Barron at the Byre", 60, IF(H19="StAge", 165,216))</f>
        <v>216</v>
      </c>
      <c r="I13" s="216" t="s">
        <v>22</v>
      </c>
      <c r="J13" s="1"/>
      <c r="K13" s="1"/>
      <c r="L13" s="1"/>
      <c r="M13" s="1"/>
      <c r="N13" s="1"/>
      <c r="O13" s="1"/>
      <c r="P13" s="1"/>
      <c r="Q13" s="1"/>
      <c r="R13" s="1"/>
      <c r="S13" s="1"/>
    </row>
    <row r="14" spans="1:19" ht="90" customHeight="1">
      <c r="A14" s="19"/>
      <c r="B14" s="196" t="s">
        <v>23</v>
      </c>
      <c r="C14" s="197">
        <v>0</v>
      </c>
      <c r="D14" s="201" t="s">
        <v>24</v>
      </c>
      <c r="E14" s="204" t="s">
        <v>25</v>
      </c>
      <c r="F14" s="22"/>
      <c r="G14" s="15" t="s">
        <v>26</v>
      </c>
      <c r="H14" s="217">
        <v>0.66</v>
      </c>
      <c r="I14" s="216" t="s">
        <v>27</v>
      </c>
      <c r="J14" s="1"/>
      <c r="K14" s="1"/>
      <c r="L14" s="1"/>
      <c r="M14" s="1"/>
      <c r="N14" s="1"/>
      <c r="O14" s="1"/>
      <c r="P14" s="1"/>
      <c r="Q14" s="1"/>
      <c r="R14" s="1"/>
      <c r="S14" s="1"/>
    </row>
    <row r="15" spans="1:19" ht="28.5" customHeight="1">
      <c r="A15" s="23"/>
      <c r="B15" s="183"/>
      <c r="C15" s="24"/>
      <c r="D15" s="185"/>
      <c r="E15" s="185"/>
      <c r="F15" s="186"/>
      <c r="G15" s="15" t="s">
        <v>28</v>
      </c>
      <c r="H15" s="25">
        <f>ROUNDDOWN(((H14*H13)*H12),0)</f>
        <v>285</v>
      </c>
      <c r="I15" s="216" t="s">
        <v>29</v>
      </c>
      <c r="J15" s="1"/>
      <c r="K15" s="1"/>
      <c r="L15" s="1"/>
      <c r="M15" s="1"/>
      <c r="N15" s="1"/>
      <c r="O15" s="1"/>
      <c r="P15" s="1"/>
      <c r="Q15" s="1"/>
      <c r="R15" s="1"/>
      <c r="S15" s="1"/>
    </row>
    <row r="16" spans="1:19" ht="39.75" customHeight="1">
      <c r="A16" s="23"/>
      <c r="B16" s="207" t="s">
        <v>30</v>
      </c>
      <c r="C16" s="220">
        <f>SUM(C11:C14)</f>
        <v>2280</v>
      </c>
      <c r="D16" s="27" t="s">
        <v>31</v>
      </c>
      <c r="E16" s="187"/>
      <c r="F16" s="186"/>
      <c r="G16" s="15" t="s">
        <v>32</v>
      </c>
      <c r="H16" s="28">
        <f>H15*H11</f>
        <v>2280</v>
      </c>
      <c r="I16" s="216" t="s">
        <v>33</v>
      </c>
      <c r="J16" s="1"/>
      <c r="K16" s="1"/>
      <c r="L16" s="1"/>
      <c r="M16" s="1"/>
      <c r="N16" s="1"/>
      <c r="O16" s="1"/>
      <c r="P16" s="1"/>
      <c r="Q16" s="1"/>
      <c r="R16" s="1"/>
      <c r="S16" s="1"/>
    </row>
    <row r="17" spans="1:19" ht="15" customHeight="1">
      <c r="A17" s="29"/>
      <c r="B17" s="10"/>
      <c r="C17" s="24"/>
      <c r="D17" s="30"/>
      <c r="E17" s="30"/>
      <c r="F17" s="184"/>
      <c r="G17" s="31"/>
      <c r="H17" s="31"/>
      <c r="I17" s="32"/>
      <c r="J17" s="1"/>
      <c r="K17" s="1"/>
      <c r="L17" s="1"/>
      <c r="M17" s="1"/>
      <c r="N17" s="1"/>
      <c r="O17" s="1"/>
      <c r="P17" s="1"/>
      <c r="Q17" s="1"/>
      <c r="R17" s="1"/>
      <c r="S17" s="1"/>
    </row>
    <row r="18" spans="1:19" ht="18.600000000000001" customHeight="1">
      <c r="A18" s="241" t="s">
        <v>34</v>
      </c>
      <c r="B18" s="242"/>
      <c r="C18" s="208" t="s">
        <v>5</v>
      </c>
      <c r="D18" s="209" t="s">
        <v>6</v>
      </c>
      <c r="E18" s="33"/>
      <c r="F18" s="13"/>
      <c r="G18" s="238" t="s">
        <v>35</v>
      </c>
      <c r="H18" s="239"/>
      <c r="I18" s="240"/>
      <c r="J18" s="1"/>
      <c r="K18" s="1"/>
      <c r="L18" s="1"/>
      <c r="M18" s="1"/>
      <c r="N18" s="1"/>
      <c r="O18" s="1"/>
      <c r="P18" s="1"/>
      <c r="Q18" s="1"/>
      <c r="R18" s="1"/>
      <c r="S18" s="1"/>
    </row>
    <row r="19" spans="1:19" ht="89.4" customHeight="1">
      <c r="A19" s="34"/>
      <c r="B19" s="15" t="s">
        <v>36</v>
      </c>
      <c r="C19" s="16">
        <f>H23</f>
        <v>1186.8</v>
      </c>
      <c r="D19" s="211" t="s">
        <v>37</v>
      </c>
      <c r="E19" s="211" t="s">
        <v>38</v>
      </c>
      <c r="F19" s="17"/>
      <c r="G19" s="18" t="s">
        <v>39</v>
      </c>
      <c r="H19" s="243" t="s">
        <v>40</v>
      </c>
      <c r="I19" s="244"/>
      <c r="J19" s="1"/>
      <c r="K19" s="1"/>
      <c r="L19" s="1"/>
      <c r="M19" s="1"/>
      <c r="N19" s="1"/>
      <c r="O19" s="1"/>
      <c r="P19" s="1"/>
      <c r="Q19" s="1"/>
      <c r="R19" s="1"/>
      <c r="S19" s="1"/>
    </row>
    <row r="20" spans="1:19" ht="102.6" customHeight="1">
      <c r="A20" s="35"/>
      <c r="B20" s="196" t="s">
        <v>41</v>
      </c>
      <c r="C20" s="36"/>
      <c r="D20" s="200" t="s">
        <v>42</v>
      </c>
      <c r="E20" s="204" t="s">
        <v>43</v>
      </c>
      <c r="F20" s="21"/>
      <c r="G20" s="18" t="s">
        <v>44</v>
      </c>
      <c r="H20" s="214">
        <f>IF(H19="Barron at the Byre", 0, IF(H19="Buchanan Theatre", 500,IF(H19="StAge", 550, 1050)))</f>
        <v>1050</v>
      </c>
      <c r="I20" s="218" t="s">
        <v>45</v>
      </c>
      <c r="J20" s="1"/>
      <c r="K20" s="1"/>
      <c r="L20" s="1"/>
      <c r="M20" s="1"/>
      <c r="N20" s="1"/>
      <c r="O20" s="1"/>
      <c r="P20" s="1"/>
      <c r="Q20" s="1"/>
      <c r="R20" s="1"/>
      <c r="S20" s="1"/>
    </row>
    <row r="21" spans="1:19" ht="102.6" customHeight="1">
      <c r="A21" s="35"/>
      <c r="B21" s="196" t="s">
        <v>46</v>
      </c>
      <c r="C21" s="36"/>
      <c r="D21" s="200" t="s">
        <v>47</v>
      </c>
      <c r="E21" s="204" t="s">
        <v>48</v>
      </c>
      <c r="F21" s="22"/>
      <c r="G21" s="18" t="s">
        <v>49</v>
      </c>
      <c r="H21" s="214">
        <f>IF(H19="Barron at the Byre", 1, IF(H19="Buchanan Theatre", 0, 0))</f>
        <v>0</v>
      </c>
      <c r="I21" s="219" t="s">
        <v>50</v>
      </c>
      <c r="J21" s="1"/>
      <c r="K21" s="1"/>
      <c r="L21" s="1"/>
      <c r="M21" s="1"/>
      <c r="N21" s="1"/>
      <c r="O21" s="1"/>
      <c r="P21" s="1"/>
      <c r="Q21" s="1"/>
      <c r="R21" s="1"/>
      <c r="S21" s="1"/>
    </row>
    <row r="22" spans="1:19" ht="55.95" customHeight="1">
      <c r="A22" s="35"/>
      <c r="B22" s="196" t="s">
        <v>51</v>
      </c>
      <c r="C22" s="36">
        <v>0</v>
      </c>
      <c r="D22" s="200" t="s">
        <v>52</v>
      </c>
      <c r="E22" s="204" t="s">
        <v>53</v>
      </c>
      <c r="F22" s="22"/>
      <c r="G22" s="18" t="s">
        <v>54</v>
      </c>
      <c r="H22" s="215">
        <f>IF(H19="Barron at the Byre", 0%, IF(H19="Buchanan Theatre", 0%,IF(H19="StAge", 0%, 6%)))</f>
        <v>0.06</v>
      </c>
      <c r="I22" s="219" t="s">
        <v>55</v>
      </c>
      <c r="J22" s="1"/>
      <c r="K22" s="1"/>
      <c r="L22" s="1"/>
      <c r="M22" s="1"/>
      <c r="N22" s="1"/>
      <c r="O22" s="1"/>
      <c r="P22" s="1"/>
      <c r="Q22" s="1"/>
      <c r="R22" s="1"/>
      <c r="S22" s="1"/>
    </row>
    <row r="23" spans="1:19" ht="54" customHeight="1">
      <c r="A23" s="35"/>
      <c r="B23" s="196" t="s">
        <v>56</v>
      </c>
      <c r="C23" s="36">
        <v>0</v>
      </c>
      <c r="D23" s="200" t="s">
        <v>57</v>
      </c>
      <c r="E23" s="204" t="s">
        <v>58</v>
      </c>
      <c r="F23" s="22"/>
      <c r="G23" s="18" t="s">
        <v>59</v>
      </c>
      <c r="H23" s="37">
        <f>((H20+(H21*H15))+(H22*H16))</f>
        <v>1186.8</v>
      </c>
      <c r="I23" s="219" t="s">
        <v>60</v>
      </c>
      <c r="J23" s="1"/>
      <c r="K23" s="1"/>
      <c r="L23" s="1"/>
      <c r="M23" s="1"/>
      <c r="N23" s="1"/>
      <c r="O23" s="1"/>
      <c r="P23" s="1"/>
      <c r="Q23" s="1"/>
      <c r="R23" s="1"/>
      <c r="S23" s="1"/>
    </row>
    <row r="24" spans="1:19" ht="55.95" customHeight="1">
      <c r="A24" s="35"/>
      <c r="B24" s="196" t="s">
        <v>61</v>
      </c>
      <c r="C24" s="36">
        <v>0</v>
      </c>
      <c r="D24" s="200" t="s">
        <v>62</v>
      </c>
      <c r="E24" s="204" t="s">
        <v>63</v>
      </c>
      <c r="F24" s="22"/>
      <c r="G24" s="39"/>
      <c r="H24" s="183"/>
      <c r="I24" s="32"/>
      <c r="J24" s="1"/>
      <c r="K24" s="1"/>
      <c r="L24" s="1"/>
      <c r="M24" s="1"/>
      <c r="N24" s="1"/>
      <c r="O24" s="1"/>
      <c r="P24" s="1"/>
      <c r="Q24" s="1"/>
      <c r="R24" s="1"/>
      <c r="S24" s="1"/>
    </row>
    <row r="25" spans="1:19" ht="76.2" customHeight="1">
      <c r="A25" s="35"/>
      <c r="B25" s="196" t="s">
        <v>64</v>
      </c>
      <c r="C25" s="36">
        <v>0</v>
      </c>
      <c r="D25" s="200" t="s">
        <v>65</v>
      </c>
      <c r="E25" s="204" t="s">
        <v>66</v>
      </c>
      <c r="F25" s="38"/>
      <c r="G25" s="42" t="s">
        <v>67</v>
      </c>
      <c r="H25" s="43">
        <f>((C32-C13)-C14)/((H11*H12)*H13)</f>
        <v>0.34340277777777778</v>
      </c>
      <c r="I25" s="44" t="s">
        <v>68</v>
      </c>
      <c r="J25" s="1"/>
      <c r="K25" s="1"/>
      <c r="L25" s="1"/>
      <c r="M25" s="1"/>
      <c r="N25" s="1"/>
      <c r="O25" s="1"/>
      <c r="P25" s="1"/>
      <c r="Q25" s="1"/>
      <c r="R25" s="1"/>
      <c r="S25" s="1"/>
    </row>
    <row r="26" spans="1:19" ht="76.95" customHeight="1">
      <c r="A26" s="40"/>
      <c r="B26" s="196" t="s">
        <v>69</v>
      </c>
      <c r="C26" s="36">
        <v>0</v>
      </c>
      <c r="D26" s="200" t="s">
        <v>70</v>
      </c>
      <c r="E26" s="204" t="s">
        <v>71</v>
      </c>
      <c r="F26" s="41"/>
      <c r="J26" s="1"/>
      <c r="K26" s="1"/>
      <c r="L26" s="1"/>
      <c r="M26" s="1"/>
      <c r="N26" s="1"/>
      <c r="O26" s="1"/>
      <c r="P26" s="1"/>
      <c r="Q26" s="1"/>
      <c r="R26" s="1"/>
      <c r="S26" s="1"/>
    </row>
    <row r="27" spans="1:19" ht="67.2" customHeight="1">
      <c r="A27" s="35"/>
      <c r="B27" s="196" t="s">
        <v>72</v>
      </c>
      <c r="C27" s="36">
        <v>0</v>
      </c>
      <c r="D27" s="200" t="s">
        <v>73</v>
      </c>
      <c r="E27" s="204" t="s">
        <v>74</v>
      </c>
      <c r="F27" s="38"/>
      <c r="G27" s="182"/>
      <c r="H27" s="188"/>
      <c r="I27" s="4"/>
      <c r="J27" s="1"/>
      <c r="K27" s="1"/>
      <c r="L27" s="1"/>
      <c r="M27" s="1"/>
      <c r="N27" s="1"/>
      <c r="O27" s="1"/>
      <c r="P27" s="1"/>
      <c r="Q27" s="1"/>
      <c r="R27" s="1"/>
      <c r="S27" s="1"/>
    </row>
    <row r="28" spans="1:19" ht="78.599999999999994" customHeight="1">
      <c r="A28" s="35"/>
      <c r="B28" s="196" t="s">
        <v>75</v>
      </c>
      <c r="C28" s="210">
        <v>0</v>
      </c>
      <c r="D28" s="200" t="s">
        <v>76</v>
      </c>
      <c r="E28" s="213" t="s">
        <v>77</v>
      </c>
      <c r="F28" s="38"/>
      <c r="G28" s="184"/>
      <c r="H28" s="184"/>
      <c r="I28" s="45"/>
      <c r="J28" s="1"/>
      <c r="K28" s="1"/>
      <c r="L28" s="1"/>
      <c r="M28" s="1"/>
      <c r="N28" s="1"/>
      <c r="O28" s="1"/>
      <c r="P28" s="1"/>
      <c r="Q28" s="1"/>
      <c r="R28" s="1"/>
      <c r="S28" s="1"/>
    </row>
    <row r="29" spans="1:19" ht="81" customHeight="1">
      <c r="A29" s="35"/>
      <c r="B29" s="196" t="s">
        <v>78</v>
      </c>
      <c r="C29" s="36">
        <v>0</v>
      </c>
      <c r="D29" s="200" t="s">
        <v>79</v>
      </c>
      <c r="E29" s="204" t="s">
        <v>80</v>
      </c>
      <c r="F29" s="38"/>
      <c r="G29" s="184"/>
      <c r="H29" s="184"/>
      <c r="I29" s="45"/>
      <c r="J29" s="1"/>
      <c r="K29" s="1"/>
      <c r="L29" s="1"/>
      <c r="M29" s="1"/>
      <c r="N29" s="1"/>
      <c r="O29" s="1"/>
      <c r="P29" s="1"/>
      <c r="Q29" s="1"/>
      <c r="R29" s="1"/>
      <c r="S29" s="1"/>
    </row>
    <row r="30" spans="1:19" ht="15" customHeight="1">
      <c r="A30" s="23"/>
      <c r="B30" s="39"/>
      <c r="C30" s="24"/>
      <c r="D30" s="185"/>
      <c r="E30" s="185"/>
      <c r="F30" s="184"/>
      <c r="G30" s="184"/>
      <c r="H30" s="184"/>
      <c r="I30" s="45"/>
      <c r="J30" s="1"/>
      <c r="K30" s="1"/>
      <c r="L30" s="1"/>
      <c r="M30" s="1"/>
      <c r="N30" s="1"/>
      <c r="O30" s="1"/>
      <c r="P30" s="1"/>
      <c r="Q30" s="1"/>
      <c r="R30" s="1"/>
      <c r="S30" s="1"/>
    </row>
    <row r="31" spans="1:19" ht="26.25" customHeight="1">
      <c r="A31" s="19"/>
      <c r="B31" s="20" t="s">
        <v>81</v>
      </c>
      <c r="C31" s="26">
        <f>SUM(C20:C29)</f>
        <v>0</v>
      </c>
      <c r="D31" s="27" t="s">
        <v>82</v>
      </c>
      <c r="E31" s="187"/>
      <c r="F31" s="184"/>
      <c r="G31" s="184"/>
      <c r="H31" s="184"/>
      <c r="I31" s="45"/>
      <c r="J31" s="1"/>
      <c r="K31" s="1"/>
      <c r="L31" s="1"/>
      <c r="M31" s="1"/>
      <c r="N31" s="1"/>
      <c r="O31" s="1"/>
      <c r="P31" s="1"/>
      <c r="Q31" s="1"/>
      <c r="R31" s="1"/>
      <c r="S31" s="1"/>
    </row>
    <row r="32" spans="1:19" ht="27" customHeight="1">
      <c r="A32" s="19"/>
      <c r="B32" s="20" t="s">
        <v>83</v>
      </c>
      <c r="C32" s="26">
        <f>SUM(C19:C29)</f>
        <v>1186.8</v>
      </c>
      <c r="D32" s="27" t="s">
        <v>82</v>
      </c>
      <c r="E32" s="187"/>
      <c r="F32" s="184"/>
      <c r="G32" s="221"/>
      <c r="H32" s="222"/>
      <c r="I32" s="222"/>
      <c r="J32" s="1"/>
      <c r="K32" s="1"/>
      <c r="L32" s="1"/>
      <c r="M32" s="1"/>
      <c r="N32" s="1"/>
      <c r="O32" s="1"/>
      <c r="P32" s="1"/>
      <c r="Q32" s="1"/>
      <c r="R32" s="1"/>
      <c r="S32" s="1"/>
    </row>
    <row r="33" spans="1:19" ht="15" customHeight="1">
      <c r="A33" s="23"/>
      <c r="B33" s="39"/>
      <c r="C33" s="24"/>
      <c r="D33" s="189"/>
      <c r="E33" s="187"/>
      <c r="F33" s="184"/>
      <c r="G33" s="184"/>
      <c r="H33" s="190"/>
      <c r="I33" s="45"/>
      <c r="J33" s="1"/>
      <c r="K33" s="1"/>
      <c r="L33" s="1"/>
      <c r="M33" s="1"/>
      <c r="N33" s="1"/>
      <c r="O33" s="1"/>
      <c r="P33" s="1"/>
      <c r="Q33" s="1"/>
      <c r="R33" s="1"/>
      <c r="S33" s="1"/>
    </row>
    <row r="34" spans="1:19" ht="15.75" customHeight="1">
      <c r="A34" s="19"/>
      <c r="B34" s="20" t="s">
        <v>84</v>
      </c>
      <c r="C34" s="26">
        <f>C16-C32</f>
        <v>1093.2</v>
      </c>
      <c r="D34" s="27" t="s">
        <v>82</v>
      </c>
      <c r="E34" s="187"/>
      <c r="F34" s="184"/>
      <c r="G34" s="184"/>
      <c r="H34" s="190"/>
      <c r="I34" s="45"/>
      <c r="J34" s="1"/>
      <c r="K34" s="1"/>
      <c r="L34" s="1"/>
      <c r="M34" s="1"/>
      <c r="N34" s="1"/>
      <c r="O34" s="1"/>
      <c r="P34" s="1"/>
      <c r="Q34" s="1"/>
      <c r="R34" s="1"/>
      <c r="S34" s="1"/>
    </row>
    <row r="35" spans="1:19" ht="30" customHeight="1">
      <c r="A35" s="19"/>
      <c r="B35" s="20" t="s">
        <v>85</v>
      </c>
      <c r="C35" s="26">
        <f>C34-C12</f>
        <v>1093.2</v>
      </c>
      <c r="D35" s="27"/>
      <c r="E35" s="187"/>
      <c r="F35" s="184"/>
      <c r="G35" s="184"/>
      <c r="H35" s="184"/>
      <c r="I35" s="45"/>
      <c r="J35" s="1"/>
      <c r="K35" s="1"/>
      <c r="L35" s="1"/>
      <c r="M35" s="1"/>
      <c r="N35" s="1"/>
      <c r="O35" s="1"/>
      <c r="P35" s="1"/>
      <c r="Q35" s="1"/>
      <c r="R35" s="1"/>
      <c r="S35" s="1"/>
    </row>
    <row r="36" spans="1:19" ht="15.75" customHeight="1">
      <c r="A36" s="23"/>
      <c r="B36" s="46"/>
      <c r="C36" s="46"/>
      <c r="D36" s="187"/>
      <c r="E36" s="187"/>
      <c r="F36" s="184"/>
      <c r="G36" s="191"/>
      <c r="H36" s="192"/>
      <c r="I36" s="45"/>
      <c r="J36" s="1"/>
      <c r="K36" s="1"/>
      <c r="L36" s="1"/>
      <c r="M36" s="1"/>
      <c r="N36" s="1"/>
      <c r="O36" s="1"/>
      <c r="P36" s="1"/>
      <c r="Q36" s="1"/>
      <c r="R36" s="1"/>
      <c r="S36" s="1"/>
    </row>
    <row r="37" spans="1:19" ht="48.6" customHeight="1">
      <c r="A37" s="19"/>
      <c r="B37" s="223" t="s">
        <v>86</v>
      </c>
      <c r="C37" s="224"/>
      <c r="D37" s="47"/>
      <c r="E37" s="191"/>
      <c r="F37" s="184"/>
      <c r="G37" s="191"/>
      <c r="H37" s="193"/>
      <c r="I37" s="45"/>
      <c r="J37" s="1"/>
      <c r="K37" s="1"/>
      <c r="L37" s="1"/>
      <c r="M37" s="1"/>
      <c r="N37" s="1"/>
      <c r="O37" s="1"/>
      <c r="P37" s="1"/>
      <c r="Q37" s="1"/>
      <c r="R37" s="1"/>
      <c r="S37" s="1"/>
    </row>
    <row r="38" spans="1:19" ht="45" customHeight="1">
      <c r="A38" s="48"/>
      <c r="B38" s="44" t="s">
        <v>87</v>
      </c>
      <c r="C38" s="16">
        <f>C16*H22</f>
        <v>136.79999999999998</v>
      </c>
      <c r="D38" s="47"/>
      <c r="E38" s="191"/>
      <c r="F38" s="184"/>
      <c r="G38" s="184"/>
      <c r="H38" s="184"/>
      <c r="I38" s="45"/>
      <c r="J38" s="1"/>
      <c r="K38" s="1"/>
      <c r="L38" s="1"/>
      <c r="M38" s="1"/>
      <c r="N38" s="1"/>
      <c r="O38" s="1"/>
      <c r="P38" s="1"/>
      <c r="Q38" s="1"/>
      <c r="R38" s="1"/>
      <c r="S38" s="1"/>
    </row>
    <row r="39" spans="1:19" ht="48" customHeight="1">
      <c r="A39" s="19"/>
      <c r="B39" s="49" t="s">
        <v>88</v>
      </c>
      <c r="C39" s="16">
        <f>C16-C38</f>
        <v>2143.1999999999998</v>
      </c>
      <c r="D39" s="47"/>
      <c r="E39" s="191"/>
      <c r="F39" s="184"/>
      <c r="G39" s="184"/>
      <c r="H39" s="184"/>
      <c r="I39" s="45"/>
      <c r="J39" s="1"/>
      <c r="K39" s="1"/>
      <c r="L39" s="1"/>
      <c r="M39" s="1"/>
      <c r="N39" s="1"/>
      <c r="O39" s="1"/>
      <c r="P39" s="1"/>
      <c r="Q39" s="1"/>
      <c r="R39" s="1"/>
      <c r="S39" s="1"/>
    </row>
    <row r="40" spans="1:19" ht="52.5" customHeight="1">
      <c r="A40" s="50"/>
      <c r="B40" s="51" t="s">
        <v>89</v>
      </c>
      <c r="C40" s="52">
        <f>C39-C12</f>
        <v>2143.1999999999998</v>
      </c>
      <c r="D40" s="53"/>
      <c r="E40" s="53"/>
      <c r="F40" s="54"/>
      <c r="G40" s="54"/>
      <c r="H40" s="54"/>
      <c r="I40" s="55"/>
      <c r="J40" s="1"/>
      <c r="K40" s="1"/>
      <c r="L40" s="1"/>
      <c r="M40" s="1"/>
      <c r="N40" s="1"/>
      <c r="O40" s="1"/>
      <c r="P40" s="1"/>
      <c r="Q40" s="1"/>
      <c r="R40" s="1"/>
      <c r="S40" s="1"/>
    </row>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4">
    <mergeCell ref="G32:I32"/>
    <mergeCell ref="B37:C37"/>
    <mergeCell ref="A1:I1"/>
    <mergeCell ref="A2:B2"/>
    <mergeCell ref="C2:H2"/>
    <mergeCell ref="A3:B3"/>
    <mergeCell ref="C3:H3"/>
    <mergeCell ref="D4:H4"/>
    <mergeCell ref="A5:I7"/>
    <mergeCell ref="A10:B10"/>
    <mergeCell ref="G10:I10"/>
    <mergeCell ref="A18:B18"/>
    <mergeCell ref="G18:I18"/>
    <mergeCell ref="H19:I19"/>
  </mergeCells>
  <dataValidations count="1">
    <dataValidation type="list" allowBlank="1" showInputMessage="1" showErrorMessage="1" sqref="H19:I19" xr:uid="{D8BDF88F-F6D4-4963-BE2B-83E8F0588CA7}">
      <formula1>"Barron at the Byre,The Byre Theatre,StAge"</formula1>
    </dataValidation>
  </dataValidation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L11" sqref="L11"/>
    </sheetView>
  </sheetViews>
  <sheetFormatPr defaultColWidth="12.44140625" defaultRowHeight="15" customHeight="1"/>
  <cols>
    <col min="1" max="1" width="14" customWidth="1"/>
    <col min="2" max="2" width="18.109375" customWidth="1"/>
    <col min="3" max="3" width="26.44140625" customWidth="1"/>
    <col min="4" max="4" width="13.109375" customWidth="1"/>
    <col min="5" max="5" width="9.6640625" customWidth="1"/>
    <col min="6" max="6" width="10.44140625" customWidth="1"/>
    <col min="7" max="7" width="9.44140625" customWidth="1"/>
    <col min="8" max="8" width="10.109375" customWidth="1"/>
    <col min="9" max="9" width="9.44140625" customWidth="1"/>
    <col min="10" max="10" width="11.109375" customWidth="1"/>
    <col min="11" max="11" width="7.6640625" customWidth="1"/>
    <col min="12" max="12" width="7.88671875" customWidth="1"/>
    <col min="13" max="13" width="7.44140625" customWidth="1"/>
    <col min="14" max="14" width="8.109375" customWidth="1"/>
    <col min="15" max="15" width="6.44140625" customWidth="1"/>
    <col min="16" max="25" width="11.44140625" customWidth="1"/>
    <col min="26" max="26" width="17.44140625" customWidth="1"/>
  </cols>
  <sheetData>
    <row r="1" spans="1:26" ht="18" customHeight="1">
      <c r="A1" s="250" t="s">
        <v>90</v>
      </c>
      <c r="B1" s="229"/>
      <c r="C1" s="229"/>
      <c r="D1" s="229"/>
      <c r="E1" s="229"/>
      <c r="F1" s="229"/>
      <c r="G1" s="229"/>
      <c r="H1" s="229"/>
      <c r="I1" s="229"/>
      <c r="J1" s="229"/>
      <c r="K1" s="229"/>
      <c r="L1" s="229"/>
      <c r="M1" s="229"/>
      <c r="N1" s="229"/>
      <c r="O1" s="224"/>
      <c r="P1" s="20"/>
      <c r="Q1" s="20"/>
      <c r="R1" s="20"/>
      <c r="S1" s="20"/>
      <c r="T1" s="20"/>
      <c r="U1" s="20"/>
      <c r="V1" s="20"/>
      <c r="W1" s="20"/>
      <c r="X1" s="20"/>
      <c r="Y1" s="20"/>
    </row>
    <row r="2" spans="1:26" ht="18.75" customHeight="1">
      <c r="A2" s="251" t="s">
        <v>91</v>
      </c>
      <c r="B2" s="229"/>
      <c r="C2" s="224"/>
      <c r="D2" s="252">
        <f>'Production company budget - Tab'!C2</f>
        <v>0</v>
      </c>
      <c r="E2" s="229"/>
      <c r="F2" s="229"/>
      <c r="G2" s="229"/>
      <c r="H2" s="229"/>
      <c r="I2" s="229"/>
      <c r="J2" s="229"/>
      <c r="K2" s="229"/>
      <c r="L2" s="229"/>
      <c r="M2" s="229"/>
      <c r="N2" s="229"/>
      <c r="O2" s="224"/>
      <c r="P2" s="20"/>
      <c r="Q2" s="20"/>
      <c r="R2" s="20"/>
      <c r="S2" s="20"/>
      <c r="T2" s="20"/>
      <c r="U2" s="20"/>
      <c r="V2" s="20"/>
      <c r="W2" s="20"/>
      <c r="X2" s="20"/>
      <c r="Y2" s="20"/>
    </row>
    <row r="3" spans="1:26" ht="19.5" customHeight="1">
      <c r="A3" s="251" t="s">
        <v>92</v>
      </c>
      <c r="B3" s="229"/>
      <c r="C3" s="224"/>
      <c r="D3" s="253">
        <f>'Production company budget - Tab'!C3</f>
        <v>0</v>
      </c>
      <c r="E3" s="231"/>
      <c r="F3" s="231"/>
      <c r="G3" s="231"/>
      <c r="H3" s="231"/>
      <c r="I3" s="231"/>
      <c r="J3" s="231"/>
      <c r="K3" s="231"/>
      <c r="L3" s="231"/>
      <c r="M3" s="231"/>
      <c r="N3" s="231"/>
      <c r="O3" s="254"/>
      <c r="P3" s="20"/>
      <c r="Q3" s="20"/>
      <c r="R3" s="20"/>
      <c r="S3" s="20"/>
      <c r="T3" s="20"/>
      <c r="U3" s="20"/>
      <c r="V3" s="20"/>
      <c r="W3" s="20"/>
      <c r="X3" s="20"/>
      <c r="Y3" s="20"/>
    </row>
    <row r="4" spans="1:26" ht="22.5" customHeight="1">
      <c r="A4" s="251" t="s">
        <v>93</v>
      </c>
      <c r="B4" s="229"/>
      <c r="C4" s="229"/>
      <c r="D4" s="255"/>
      <c r="E4" s="229"/>
      <c r="F4" s="229"/>
      <c r="G4" s="229"/>
      <c r="H4" s="229"/>
      <c r="I4" s="229"/>
      <c r="J4" s="229"/>
      <c r="K4" s="229"/>
      <c r="L4" s="229"/>
      <c r="M4" s="229"/>
      <c r="N4" s="229"/>
      <c r="O4" s="224"/>
      <c r="P4" s="56"/>
      <c r="Q4" s="20"/>
      <c r="R4" s="20"/>
      <c r="S4" s="20"/>
      <c r="T4" s="20"/>
      <c r="U4" s="20"/>
      <c r="V4" s="20"/>
      <c r="W4" s="20"/>
      <c r="X4" s="20"/>
      <c r="Y4" s="20"/>
    </row>
    <row r="5" spans="1:26" ht="13.5" customHeight="1">
      <c r="A5" s="57"/>
      <c r="B5" s="57"/>
      <c r="C5" s="57"/>
      <c r="D5" s="58"/>
      <c r="E5" s="58"/>
      <c r="F5" s="58"/>
      <c r="G5" s="58"/>
      <c r="H5" s="58"/>
      <c r="I5" s="58"/>
      <c r="J5" s="58"/>
      <c r="K5" s="58"/>
      <c r="L5" s="58"/>
      <c r="M5" s="58"/>
      <c r="N5" s="58"/>
      <c r="O5" s="58"/>
      <c r="P5" s="20"/>
      <c r="Q5" s="20"/>
      <c r="R5" s="20"/>
      <c r="S5" s="20"/>
      <c r="T5" s="20"/>
      <c r="U5" s="20"/>
      <c r="V5" s="20"/>
      <c r="W5" s="20"/>
      <c r="X5" s="20"/>
      <c r="Y5" s="20"/>
    </row>
    <row r="6" spans="1:26" ht="21" customHeight="1">
      <c r="A6" s="245" t="s">
        <v>34</v>
      </c>
      <c r="B6" s="246"/>
      <c r="C6" s="59"/>
      <c r="D6" s="60"/>
      <c r="E6" s="247" t="s">
        <v>94</v>
      </c>
      <c r="F6" s="229"/>
      <c r="G6" s="229"/>
      <c r="H6" s="229"/>
      <c r="I6" s="229"/>
      <c r="J6" s="229"/>
      <c r="K6" s="229"/>
      <c r="L6" s="229"/>
      <c r="M6" s="229"/>
      <c r="N6" s="229"/>
      <c r="O6" s="224"/>
      <c r="P6" s="20"/>
      <c r="Q6" s="20"/>
      <c r="R6" s="20"/>
      <c r="S6" s="20"/>
      <c r="T6" s="20"/>
      <c r="U6" s="20"/>
      <c r="V6" s="20"/>
      <c r="W6" s="20"/>
      <c r="X6" s="20"/>
      <c r="Y6" s="20"/>
    </row>
    <row r="7" spans="1:26" ht="27.75" customHeight="1">
      <c r="A7" s="61" t="s">
        <v>95</v>
      </c>
      <c r="B7" s="61" t="s">
        <v>96</v>
      </c>
      <c r="C7" s="61" t="s">
        <v>97</v>
      </c>
      <c r="D7" s="61" t="s">
        <v>98</v>
      </c>
      <c r="E7" s="62" t="s">
        <v>36</v>
      </c>
      <c r="F7" s="63" t="s">
        <v>41</v>
      </c>
      <c r="G7" s="63" t="s">
        <v>99</v>
      </c>
      <c r="H7" s="63" t="s">
        <v>100</v>
      </c>
      <c r="I7" s="63" t="s">
        <v>56</v>
      </c>
      <c r="J7" s="63" t="s">
        <v>101</v>
      </c>
      <c r="K7" s="63" t="s">
        <v>61</v>
      </c>
      <c r="L7" s="63" t="s">
        <v>69</v>
      </c>
      <c r="M7" s="63" t="s">
        <v>72</v>
      </c>
      <c r="N7" s="63" t="s">
        <v>102</v>
      </c>
      <c r="O7" s="63" t="s">
        <v>103</v>
      </c>
      <c r="P7" s="64" t="s">
        <v>104</v>
      </c>
      <c r="Q7" s="20"/>
      <c r="R7" s="20"/>
      <c r="S7" s="20"/>
      <c r="T7" s="20"/>
      <c r="U7" s="20"/>
      <c r="V7" s="20"/>
      <c r="W7" s="20"/>
      <c r="X7" s="20"/>
      <c r="Y7" s="20"/>
      <c r="Z7" s="20"/>
    </row>
    <row r="8" spans="1:26" ht="12.75" customHeight="1">
      <c r="A8" s="65"/>
      <c r="B8" s="65"/>
      <c r="C8" s="65"/>
      <c r="D8" s="66"/>
      <c r="E8" s="67"/>
      <c r="F8" s="68"/>
      <c r="G8" s="68"/>
      <c r="H8" s="68"/>
      <c r="I8" s="68"/>
      <c r="J8" s="68"/>
      <c r="K8" s="68"/>
      <c r="L8" s="68"/>
      <c r="M8" s="68"/>
      <c r="N8" s="68"/>
      <c r="O8" s="69"/>
      <c r="P8" s="20"/>
      <c r="Q8" s="20"/>
      <c r="R8" s="20"/>
      <c r="S8" s="20"/>
      <c r="T8" s="20"/>
      <c r="U8" s="20"/>
      <c r="V8" s="20"/>
      <c r="W8" s="20"/>
      <c r="X8" s="20"/>
      <c r="Y8" s="20"/>
    </row>
    <row r="9" spans="1:26" ht="13.5" customHeight="1">
      <c r="A9" s="70"/>
      <c r="B9" s="70"/>
      <c r="C9" s="70"/>
      <c r="D9" s="71"/>
      <c r="E9" s="72"/>
      <c r="F9" s="73"/>
      <c r="G9" s="73"/>
      <c r="H9" s="73"/>
      <c r="I9" s="73"/>
      <c r="J9" s="73"/>
      <c r="K9" s="73"/>
      <c r="L9" s="73"/>
      <c r="M9" s="73"/>
      <c r="N9" s="73"/>
      <c r="O9" s="74"/>
      <c r="P9" s="20"/>
      <c r="Q9" s="20"/>
      <c r="R9" s="20"/>
      <c r="S9" s="20"/>
      <c r="T9" s="20"/>
      <c r="U9" s="20"/>
      <c r="V9" s="20"/>
      <c r="W9" s="20"/>
      <c r="X9" s="20"/>
      <c r="Y9" s="20"/>
    </row>
    <row r="10" spans="1:26" ht="13.5" customHeight="1">
      <c r="A10" s="70"/>
      <c r="B10" s="70"/>
      <c r="C10" s="70"/>
      <c r="D10" s="71"/>
      <c r="E10" s="72"/>
      <c r="F10" s="73"/>
      <c r="G10" s="73"/>
      <c r="H10" s="73"/>
      <c r="I10" s="73"/>
      <c r="J10" s="73"/>
      <c r="K10" s="73"/>
      <c r="L10" s="73"/>
      <c r="M10" s="73"/>
      <c r="N10" s="73"/>
      <c r="O10" s="74"/>
      <c r="P10" s="20"/>
      <c r="Q10" s="20"/>
      <c r="R10" s="20"/>
      <c r="S10" s="20"/>
      <c r="T10" s="20"/>
      <c r="U10" s="20"/>
      <c r="V10" s="20"/>
      <c r="W10" s="20"/>
      <c r="X10" s="20"/>
      <c r="Y10" s="20"/>
    </row>
    <row r="11" spans="1:26" ht="13.5" customHeight="1">
      <c r="A11" s="70"/>
      <c r="B11" s="70"/>
      <c r="C11" s="70"/>
      <c r="D11" s="71"/>
      <c r="E11" s="72"/>
      <c r="F11" s="73"/>
      <c r="G11" s="73"/>
      <c r="H11" s="73"/>
      <c r="I11" s="73"/>
      <c r="J11" s="73"/>
      <c r="K11" s="73"/>
      <c r="L11" s="73"/>
      <c r="M11" s="73"/>
      <c r="N11" s="73"/>
      <c r="O11" s="74"/>
      <c r="P11" s="20"/>
      <c r="Q11" s="20"/>
      <c r="R11" s="20"/>
      <c r="S11" s="20"/>
      <c r="T11" s="20"/>
      <c r="U11" s="20"/>
      <c r="V11" s="20"/>
      <c r="W11" s="20"/>
      <c r="X11" s="20"/>
      <c r="Y11" s="20"/>
    </row>
    <row r="12" spans="1:26" ht="13.5" customHeight="1">
      <c r="A12" s="70"/>
      <c r="B12" s="70"/>
      <c r="C12" s="70"/>
      <c r="D12" s="71"/>
      <c r="E12" s="72"/>
      <c r="F12" s="73"/>
      <c r="G12" s="73"/>
      <c r="H12" s="73"/>
      <c r="I12" s="73"/>
      <c r="J12" s="73"/>
      <c r="K12" s="73"/>
      <c r="L12" s="73"/>
      <c r="M12" s="73"/>
      <c r="N12" s="73"/>
      <c r="O12" s="74"/>
      <c r="P12" s="20"/>
      <c r="Q12" s="20"/>
      <c r="R12" s="20"/>
      <c r="S12" s="20"/>
      <c r="T12" s="20"/>
      <c r="U12" s="20"/>
      <c r="V12" s="20"/>
      <c r="W12" s="20"/>
      <c r="X12" s="20"/>
      <c r="Y12" s="20"/>
    </row>
    <row r="13" spans="1:26" ht="13.5" customHeight="1">
      <c r="A13" s="70"/>
      <c r="B13" s="70"/>
      <c r="C13" s="70"/>
      <c r="D13" s="71"/>
      <c r="E13" s="72"/>
      <c r="F13" s="73"/>
      <c r="G13" s="73"/>
      <c r="H13" s="73"/>
      <c r="I13" s="73"/>
      <c r="J13" s="73"/>
      <c r="K13" s="73"/>
      <c r="L13" s="73"/>
      <c r="M13" s="73"/>
      <c r="N13" s="73"/>
      <c r="O13" s="74"/>
      <c r="P13" s="20"/>
      <c r="Q13" s="20"/>
      <c r="R13" s="20"/>
      <c r="S13" s="20"/>
      <c r="T13" s="20"/>
      <c r="U13" s="20"/>
      <c r="V13" s="20"/>
      <c r="W13" s="20"/>
      <c r="X13" s="20"/>
      <c r="Y13" s="20"/>
    </row>
    <row r="14" spans="1:26" ht="13.5" customHeight="1">
      <c r="A14" s="70"/>
      <c r="B14" s="70"/>
      <c r="C14" s="70"/>
      <c r="D14" s="71"/>
      <c r="E14" s="72"/>
      <c r="F14" s="73"/>
      <c r="G14" s="73"/>
      <c r="H14" s="73"/>
      <c r="I14" s="73"/>
      <c r="J14" s="73"/>
      <c r="K14" s="73"/>
      <c r="L14" s="73"/>
      <c r="M14" s="73"/>
      <c r="N14" s="73"/>
      <c r="O14" s="74"/>
      <c r="P14" s="20"/>
      <c r="Q14" s="20"/>
      <c r="R14" s="20"/>
      <c r="S14" s="20"/>
      <c r="T14" s="20"/>
      <c r="U14" s="20"/>
      <c r="V14" s="20"/>
      <c r="W14" s="20"/>
      <c r="X14" s="20"/>
      <c r="Y14" s="20"/>
    </row>
    <row r="15" spans="1:26" ht="13.5" customHeight="1">
      <c r="A15" s="70"/>
      <c r="B15" s="70"/>
      <c r="C15" s="70"/>
      <c r="D15" s="71"/>
      <c r="E15" s="72"/>
      <c r="F15" s="73"/>
      <c r="G15" s="73"/>
      <c r="H15" s="73"/>
      <c r="I15" s="73"/>
      <c r="J15" s="73"/>
      <c r="K15" s="73"/>
      <c r="L15" s="73"/>
      <c r="M15" s="73"/>
      <c r="N15" s="73"/>
      <c r="O15" s="74"/>
      <c r="P15" s="20"/>
      <c r="Q15" s="20"/>
      <c r="R15" s="20"/>
      <c r="S15" s="20"/>
      <c r="T15" s="20"/>
      <c r="U15" s="20"/>
      <c r="V15" s="20"/>
      <c r="W15" s="20"/>
      <c r="X15" s="20"/>
      <c r="Y15" s="20"/>
    </row>
    <row r="16" spans="1:26" ht="13.5" customHeight="1">
      <c r="A16" s="70"/>
      <c r="B16" s="70"/>
      <c r="C16" s="70"/>
      <c r="D16" s="71"/>
      <c r="E16" s="72"/>
      <c r="F16" s="73"/>
      <c r="G16" s="73"/>
      <c r="H16" s="73"/>
      <c r="I16" s="73"/>
      <c r="J16" s="75"/>
      <c r="K16" s="73"/>
      <c r="L16" s="73"/>
      <c r="M16" s="73"/>
      <c r="N16" s="73"/>
      <c r="O16" s="74"/>
      <c r="P16" s="20"/>
      <c r="Q16" s="20"/>
      <c r="R16" s="20"/>
      <c r="S16" s="20"/>
      <c r="T16" s="20"/>
      <c r="U16" s="20"/>
      <c r="V16" s="20"/>
      <c r="W16" s="20"/>
      <c r="X16" s="20"/>
      <c r="Y16" s="20"/>
    </row>
    <row r="17" spans="1:25" ht="13.5" customHeight="1">
      <c r="A17" s="70"/>
      <c r="B17" s="70"/>
      <c r="C17" s="70"/>
      <c r="D17" s="71"/>
      <c r="E17" s="72"/>
      <c r="F17" s="73"/>
      <c r="G17" s="73"/>
      <c r="H17" s="73"/>
      <c r="I17" s="73"/>
      <c r="J17" s="73"/>
      <c r="K17" s="73"/>
      <c r="L17" s="73"/>
      <c r="M17" s="73"/>
      <c r="N17" s="73"/>
      <c r="O17" s="74"/>
      <c r="P17" s="20"/>
      <c r="Q17" s="20"/>
      <c r="R17" s="20"/>
      <c r="S17" s="20"/>
      <c r="T17" s="20"/>
      <c r="U17" s="20"/>
      <c r="V17" s="20"/>
      <c r="W17" s="20"/>
      <c r="X17" s="20"/>
      <c r="Y17" s="20"/>
    </row>
    <row r="18" spans="1:25" ht="13.5" customHeight="1">
      <c r="A18" s="70"/>
      <c r="B18" s="70"/>
      <c r="C18" s="70"/>
      <c r="D18" s="71"/>
      <c r="E18" s="72"/>
      <c r="F18" s="73"/>
      <c r="G18" s="73"/>
      <c r="H18" s="73"/>
      <c r="I18" s="73"/>
      <c r="J18" s="73"/>
      <c r="K18" s="73"/>
      <c r="L18" s="73"/>
      <c r="M18" s="73"/>
      <c r="N18" s="73"/>
      <c r="O18" s="74"/>
      <c r="P18" s="20"/>
      <c r="Q18" s="20"/>
      <c r="R18" s="20"/>
      <c r="S18" s="20"/>
      <c r="T18" s="20"/>
      <c r="U18" s="20"/>
      <c r="V18" s="20"/>
      <c r="W18" s="20"/>
      <c r="X18" s="20"/>
      <c r="Y18" s="20"/>
    </row>
    <row r="19" spans="1:25" ht="13.5" customHeight="1">
      <c r="A19" s="70"/>
      <c r="B19" s="70"/>
      <c r="C19" s="70"/>
      <c r="D19" s="71"/>
      <c r="E19" s="72"/>
      <c r="F19" s="73"/>
      <c r="G19" s="73"/>
      <c r="H19" s="73"/>
      <c r="I19" s="73"/>
      <c r="J19" s="73"/>
      <c r="K19" s="73"/>
      <c r="L19" s="73"/>
      <c r="M19" s="73"/>
      <c r="N19" s="73"/>
      <c r="O19" s="74"/>
      <c r="P19" s="20"/>
      <c r="Q19" s="20"/>
      <c r="R19" s="20"/>
      <c r="S19" s="20"/>
      <c r="T19" s="20"/>
      <c r="U19" s="20"/>
      <c r="V19" s="20"/>
      <c r="W19" s="20"/>
      <c r="X19" s="20"/>
      <c r="Y19" s="20"/>
    </row>
    <row r="20" spans="1:25" ht="13.5" customHeight="1">
      <c r="A20" s="70"/>
      <c r="B20" s="70"/>
      <c r="C20" s="70"/>
      <c r="D20" s="71"/>
      <c r="E20" s="72"/>
      <c r="F20" s="73"/>
      <c r="G20" s="73"/>
      <c r="H20" s="73"/>
      <c r="I20" s="73"/>
      <c r="J20" s="73"/>
      <c r="K20" s="73"/>
      <c r="L20" s="73"/>
      <c r="M20" s="73"/>
      <c r="N20" s="73"/>
      <c r="O20" s="74"/>
      <c r="P20" s="20"/>
      <c r="Q20" s="20"/>
      <c r="R20" s="20"/>
      <c r="S20" s="20"/>
      <c r="T20" s="20"/>
      <c r="U20" s="20"/>
      <c r="V20" s="20"/>
      <c r="W20" s="20"/>
      <c r="X20" s="20"/>
      <c r="Y20" s="20"/>
    </row>
    <row r="21" spans="1:25" ht="13.5" customHeight="1">
      <c r="A21" s="70"/>
      <c r="B21" s="70"/>
      <c r="C21" s="70"/>
      <c r="D21" s="71"/>
      <c r="E21" s="72"/>
      <c r="F21" s="73"/>
      <c r="G21" s="73"/>
      <c r="H21" s="73"/>
      <c r="I21" s="73"/>
      <c r="J21" s="73"/>
      <c r="K21" s="73"/>
      <c r="L21" s="73"/>
      <c r="M21" s="73"/>
      <c r="N21" s="73"/>
      <c r="O21" s="74"/>
      <c r="P21" s="20"/>
      <c r="Q21" s="20"/>
      <c r="R21" s="20"/>
      <c r="S21" s="20"/>
      <c r="T21" s="20"/>
      <c r="U21" s="20"/>
      <c r="V21" s="20"/>
      <c r="W21" s="20"/>
      <c r="X21" s="20"/>
      <c r="Y21" s="20"/>
    </row>
    <row r="22" spans="1:25" ht="13.5" customHeight="1">
      <c r="A22" s="70"/>
      <c r="B22" s="70"/>
      <c r="C22" s="70"/>
      <c r="D22" s="71"/>
      <c r="E22" s="72"/>
      <c r="F22" s="73"/>
      <c r="G22" s="73"/>
      <c r="H22" s="73"/>
      <c r="I22" s="73"/>
      <c r="J22" s="73"/>
      <c r="K22" s="73"/>
      <c r="L22" s="73"/>
      <c r="M22" s="73"/>
      <c r="N22" s="73"/>
      <c r="O22" s="74"/>
      <c r="P22" s="20"/>
      <c r="Q22" s="20"/>
      <c r="R22" s="20"/>
      <c r="S22" s="20"/>
      <c r="T22" s="20"/>
      <c r="U22" s="20"/>
      <c r="V22" s="20"/>
      <c r="W22" s="20"/>
      <c r="X22" s="20"/>
      <c r="Y22" s="20"/>
    </row>
    <row r="23" spans="1:25" ht="13.5" customHeight="1">
      <c r="A23" s="70"/>
      <c r="B23" s="70"/>
      <c r="C23" s="70"/>
      <c r="D23" s="71"/>
      <c r="E23" s="72"/>
      <c r="F23" s="73"/>
      <c r="G23" s="73"/>
      <c r="H23" s="73"/>
      <c r="I23" s="73"/>
      <c r="J23" s="73"/>
      <c r="K23" s="73"/>
      <c r="L23" s="73"/>
      <c r="M23" s="73"/>
      <c r="N23" s="73"/>
      <c r="O23" s="74"/>
      <c r="P23" s="20"/>
      <c r="Q23" s="20"/>
      <c r="R23" s="20"/>
      <c r="S23" s="20"/>
      <c r="T23" s="20"/>
      <c r="U23" s="20"/>
      <c r="V23" s="20"/>
      <c r="W23" s="20"/>
      <c r="X23" s="20"/>
      <c r="Y23" s="20"/>
    </row>
    <row r="24" spans="1:25" ht="13.5" customHeight="1">
      <c r="A24" s="70"/>
      <c r="B24" s="70"/>
      <c r="C24" s="70"/>
      <c r="D24" s="70"/>
      <c r="E24" s="72"/>
      <c r="F24" s="73"/>
      <c r="G24" s="73"/>
      <c r="H24" s="73"/>
      <c r="I24" s="73"/>
      <c r="J24" s="73"/>
      <c r="K24" s="73"/>
      <c r="L24" s="73"/>
      <c r="M24" s="73"/>
      <c r="N24" s="73"/>
      <c r="O24" s="74"/>
      <c r="P24" s="20"/>
      <c r="Q24" s="20"/>
      <c r="R24" s="20"/>
      <c r="S24" s="20"/>
      <c r="T24" s="20"/>
      <c r="U24" s="20"/>
      <c r="V24" s="20"/>
      <c r="W24" s="20"/>
      <c r="X24" s="20"/>
      <c r="Y24" s="20"/>
    </row>
    <row r="25" spans="1:25" ht="13.5" customHeight="1">
      <c r="A25" s="70"/>
      <c r="B25" s="70"/>
      <c r="C25" s="70"/>
      <c r="D25" s="70"/>
      <c r="E25" s="72"/>
      <c r="F25" s="73"/>
      <c r="G25" s="73"/>
      <c r="H25" s="73"/>
      <c r="I25" s="73"/>
      <c r="J25" s="73"/>
      <c r="K25" s="73"/>
      <c r="L25" s="73"/>
      <c r="M25" s="73"/>
      <c r="N25" s="73"/>
      <c r="O25" s="74"/>
      <c r="P25" s="20"/>
      <c r="Q25" s="20"/>
      <c r="R25" s="20"/>
      <c r="S25" s="20"/>
      <c r="T25" s="20"/>
      <c r="U25" s="20"/>
      <c r="V25" s="20"/>
      <c r="W25" s="20"/>
      <c r="X25" s="20"/>
      <c r="Y25" s="20"/>
    </row>
    <row r="26" spans="1:25" ht="13.5" customHeight="1">
      <c r="A26" s="70"/>
      <c r="B26" s="70"/>
      <c r="C26" s="70"/>
      <c r="D26" s="70"/>
      <c r="E26" s="72"/>
      <c r="F26" s="73"/>
      <c r="G26" s="73"/>
      <c r="H26" s="73"/>
      <c r="I26" s="73"/>
      <c r="J26" s="73"/>
      <c r="K26" s="73"/>
      <c r="L26" s="73"/>
      <c r="M26" s="73"/>
      <c r="N26" s="73"/>
      <c r="O26" s="74"/>
      <c r="P26" s="20"/>
      <c r="Q26" s="20"/>
      <c r="R26" s="20"/>
      <c r="S26" s="20"/>
      <c r="T26" s="20"/>
      <c r="U26" s="20"/>
      <c r="V26" s="20"/>
      <c r="W26" s="20"/>
      <c r="X26" s="20"/>
      <c r="Y26" s="20"/>
    </row>
    <row r="27" spans="1:25" ht="13.5" customHeight="1">
      <c r="A27" s="70"/>
      <c r="B27" s="70"/>
      <c r="C27" s="70"/>
      <c r="D27" s="70"/>
      <c r="E27" s="72"/>
      <c r="F27" s="73"/>
      <c r="G27" s="73"/>
      <c r="H27" s="73"/>
      <c r="I27" s="73"/>
      <c r="J27" s="73"/>
      <c r="K27" s="73"/>
      <c r="L27" s="73"/>
      <c r="M27" s="73"/>
      <c r="N27" s="73"/>
      <c r="O27" s="74"/>
      <c r="P27" s="20"/>
      <c r="Q27" s="20"/>
      <c r="R27" s="20"/>
      <c r="S27" s="20"/>
      <c r="T27" s="20"/>
      <c r="U27" s="20"/>
      <c r="V27" s="20"/>
      <c r="W27" s="20"/>
      <c r="X27" s="20"/>
      <c r="Y27" s="20"/>
    </row>
    <row r="28" spans="1:25" ht="13.5" customHeight="1">
      <c r="A28" s="70"/>
      <c r="B28" s="70"/>
      <c r="C28" s="70"/>
      <c r="D28" s="70"/>
      <c r="E28" s="72"/>
      <c r="F28" s="73"/>
      <c r="G28" s="73"/>
      <c r="H28" s="73"/>
      <c r="I28" s="73"/>
      <c r="J28" s="73"/>
      <c r="K28" s="73"/>
      <c r="L28" s="73"/>
      <c r="M28" s="73"/>
      <c r="N28" s="73"/>
      <c r="O28" s="74"/>
      <c r="P28" s="20"/>
      <c r="Q28" s="20"/>
      <c r="R28" s="20"/>
      <c r="S28" s="20"/>
      <c r="T28" s="20"/>
      <c r="U28" s="20"/>
      <c r="V28" s="20"/>
      <c r="W28" s="20"/>
      <c r="X28" s="20"/>
      <c r="Y28" s="20"/>
    </row>
    <row r="29" spans="1:25" ht="13.5" customHeight="1">
      <c r="A29" s="70"/>
      <c r="B29" s="70"/>
      <c r="C29" s="70"/>
      <c r="D29" s="70"/>
      <c r="E29" s="72"/>
      <c r="F29" s="73"/>
      <c r="G29" s="73"/>
      <c r="H29" s="73"/>
      <c r="I29" s="73"/>
      <c r="J29" s="75"/>
      <c r="K29" s="73"/>
      <c r="L29" s="73"/>
      <c r="M29" s="73"/>
      <c r="N29" s="73"/>
      <c r="O29" s="74"/>
      <c r="P29" s="20"/>
      <c r="Q29" s="20"/>
      <c r="R29" s="20"/>
      <c r="S29" s="20"/>
      <c r="T29" s="20"/>
      <c r="U29" s="20"/>
      <c r="V29" s="20"/>
      <c r="W29" s="20"/>
      <c r="X29" s="20"/>
      <c r="Y29" s="20"/>
    </row>
    <row r="30" spans="1:25" ht="13.5" customHeight="1">
      <c r="A30" s="70"/>
      <c r="B30" s="70"/>
      <c r="C30" s="70"/>
      <c r="D30" s="70"/>
      <c r="E30" s="72"/>
      <c r="F30" s="73"/>
      <c r="G30" s="73"/>
      <c r="H30" s="73"/>
      <c r="I30" s="73"/>
      <c r="J30" s="73"/>
      <c r="K30" s="73"/>
      <c r="L30" s="73"/>
      <c r="M30" s="73"/>
      <c r="N30" s="73"/>
      <c r="O30" s="74"/>
      <c r="P30" s="20"/>
      <c r="Q30" s="20"/>
      <c r="R30" s="20"/>
      <c r="S30" s="20"/>
      <c r="T30" s="20"/>
      <c r="U30" s="20"/>
      <c r="V30" s="20"/>
      <c r="W30" s="20"/>
      <c r="X30" s="20"/>
      <c r="Y30" s="20"/>
    </row>
    <row r="31" spans="1:25" ht="13.5" customHeight="1">
      <c r="A31" s="70"/>
      <c r="B31" s="70"/>
      <c r="C31" s="70"/>
      <c r="D31" s="70"/>
      <c r="E31" s="72"/>
      <c r="F31" s="73"/>
      <c r="G31" s="73"/>
      <c r="H31" s="73"/>
      <c r="I31" s="73"/>
      <c r="J31" s="73"/>
      <c r="K31" s="73"/>
      <c r="L31" s="73"/>
      <c r="M31" s="73"/>
      <c r="N31" s="73"/>
      <c r="O31" s="74"/>
      <c r="P31" s="20"/>
      <c r="Q31" s="20"/>
      <c r="R31" s="20"/>
      <c r="S31" s="20"/>
      <c r="T31" s="20"/>
      <c r="U31" s="20"/>
      <c r="V31" s="20"/>
      <c r="W31" s="20"/>
      <c r="X31" s="20"/>
      <c r="Y31" s="20"/>
    </row>
    <row r="32" spans="1:25" ht="13.5" customHeight="1">
      <c r="A32" s="70"/>
      <c r="B32" s="70"/>
      <c r="C32" s="70"/>
      <c r="D32" s="70"/>
      <c r="E32" s="72"/>
      <c r="F32" s="73"/>
      <c r="G32" s="73"/>
      <c r="H32" s="73"/>
      <c r="I32" s="73"/>
      <c r="J32" s="73"/>
      <c r="K32" s="73"/>
      <c r="L32" s="73"/>
      <c r="M32" s="73"/>
      <c r="N32" s="73"/>
      <c r="O32" s="74"/>
      <c r="P32" s="20"/>
      <c r="Q32" s="20"/>
      <c r="R32" s="20"/>
      <c r="S32" s="20"/>
      <c r="T32" s="20"/>
      <c r="U32" s="20"/>
      <c r="V32" s="20"/>
      <c r="W32" s="20"/>
      <c r="X32" s="20"/>
      <c r="Y32" s="20"/>
    </row>
    <row r="33" spans="1:25" ht="13.5" customHeight="1">
      <c r="A33" s="70"/>
      <c r="B33" s="70"/>
      <c r="C33" s="70"/>
      <c r="D33" s="70"/>
      <c r="E33" s="72"/>
      <c r="F33" s="73"/>
      <c r="G33" s="73"/>
      <c r="H33" s="73"/>
      <c r="I33" s="73"/>
      <c r="J33" s="73"/>
      <c r="K33" s="73"/>
      <c r="L33" s="73"/>
      <c r="M33" s="73"/>
      <c r="N33" s="73"/>
      <c r="O33" s="74"/>
      <c r="P33" s="20"/>
      <c r="Q33" s="20"/>
      <c r="R33" s="20"/>
      <c r="S33" s="20"/>
      <c r="T33" s="20"/>
      <c r="U33" s="20"/>
      <c r="V33" s="20"/>
      <c r="W33" s="20"/>
      <c r="X33" s="20"/>
      <c r="Y33" s="20"/>
    </row>
    <row r="34" spans="1:25" ht="13.5" customHeight="1">
      <c r="A34" s="70"/>
      <c r="B34" s="70"/>
      <c r="C34" s="70"/>
      <c r="D34" s="70"/>
      <c r="E34" s="72"/>
      <c r="F34" s="73"/>
      <c r="G34" s="73"/>
      <c r="H34" s="73"/>
      <c r="I34" s="73"/>
      <c r="J34" s="73"/>
      <c r="K34" s="73"/>
      <c r="L34" s="73"/>
      <c r="M34" s="73"/>
      <c r="N34" s="73"/>
      <c r="O34" s="74"/>
      <c r="P34" s="20"/>
      <c r="Q34" s="20"/>
      <c r="R34" s="20"/>
      <c r="S34" s="20"/>
      <c r="T34" s="20"/>
      <c r="U34" s="20"/>
      <c r="V34" s="20"/>
      <c r="W34" s="20"/>
      <c r="X34" s="20"/>
      <c r="Y34" s="20"/>
    </row>
    <row r="35" spans="1:25" ht="13.5" customHeight="1">
      <c r="A35" s="70"/>
      <c r="B35" s="70"/>
      <c r="C35" s="70"/>
      <c r="D35" s="70"/>
      <c r="E35" s="72"/>
      <c r="F35" s="73"/>
      <c r="G35" s="73"/>
      <c r="H35" s="73"/>
      <c r="I35" s="73"/>
      <c r="J35" s="73"/>
      <c r="K35" s="73"/>
      <c r="L35" s="73"/>
      <c r="M35" s="73"/>
      <c r="N35" s="73"/>
      <c r="O35" s="74"/>
      <c r="P35" s="20"/>
      <c r="Q35" s="20"/>
      <c r="R35" s="20"/>
      <c r="S35" s="20"/>
      <c r="T35" s="20"/>
      <c r="U35" s="20"/>
      <c r="V35" s="20"/>
      <c r="W35" s="20"/>
      <c r="X35" s="20"/>
      <c r="Y35" s="20"/>
    </row>
    <row r="36" spans="1:25" ht="13.5" customHeight="1">
      <c r="A36" s="70"/>
      <c r="B36" s="70"/>
      <c r="C36" s="70"/>
      <c r="D36" s="70"/>
      <c r="E36" s="72"/>
      <c r="F36" s="73"/>
      <c r="G36" s="73"/>
      <c r="H36" s="73"/>
      <c r="I36" s="73"/>
      <c r="J36" s="73"/>
      <c r="K36" s="73"/>
      <c r="L36" s="73"/>
      <c r="M36" s="73"/>
      <c r="N36" s="73"/>
      <c r="O36" s="74"/>
      <c r="P36" s="20"/>
      <c r="Q36" s="20"/>
      <c r="R36" s="20"/>
      <c r="S36" s="20"/>
      <c r="T36" s="20"/>
      <c r="U36" s="20"/>
      <c r="V36" s="20"/>
      <c r="W36" s="20"/>
      <c r="X36" s="20"/>
      <c r="Y36" s="20"/>
    </row>
    <row r="37" spans="1:25" ht="13.5" customHeight="1">
      <c r="A37" s="70"/>
      <c r="B37" s="70"/>
      <c r="C37" s="70"/>
      <c r="D37" s="70"/>
      <c r="E37" s="72"/>
      <c r="F37" s="73"/>
      <c r="G37" s="73"/>
      <c r="H37" s="73"/>
      <c r="I37" s="73"/>
      <c r="J37" s="73"/>
      <c r="K37" s="73"/>
      <c r="L37" s="73"/>
      <c r="M37" s="73"/>
      <c r="N37" s="73"/>
      <c r="O37" s="74"/>
      <c r="P37" s="20"/>
      <c r="Q37" s="20"/>
      <c r="R37" s="20"/>
      <c r="S37" s="20"/>
      <c r="T37" s="20"/>
      <c r="U37" s="20"/>
      <c r="V37" s="20"/>
      <c r="W37" s="20"/>
      <c r="X37" s="20"/>
      <c r="Y37" s="20"/>
    </row>
    <row r="38" spans="1:25" ht="13.5" customHeight="1">
      <c r="A38" s="70"/>
      <c r="B38" s="70"/>
      <c r="C38" s="70"/>
      <c r="D38" s="70"/>
      <c r="E38" s="72"/>
      <c r="F38" s="73"/>
      <c r="G38" s="73"/>
      <c r="H38" s="73"/>
      <c r="I38" s="73"/>
      <c r="J38" s="73"/>
      <c r="K38" s="73"/>
      <c r="L38" s="73"/>
      <c r="M38" s="73"/>
      <c r="N38" s="73"/>
      <c r="O38" s="74"/>
      <c r="P38" s="20"/>
      <c r="Q38" s="20"/>
      <c r="R38" s="20"/>
      <c r="S38" s="20"/>
      <c r="T38" s="20"/>
      <c r="U38" s="20"/>
      <c r="V38" s="20"/>
      <c r="W38" s="20"/>
      <c r="X38" s="20"/>
      <c r="Y38" s="20"/>
    </row>
    <row r="39" spans="1:25" ht="13.5" customHeight="1">
      <c r="A39" s="76"/>
      <c r="B39" s="76"/>
      <c r="C39" s="76"/>
      <c r="D39" s="76"/>
      <c r="E39" s="77"/>
      <c r="F39" s="78"/>
      <c r="G39" s="78"/>
      <c r="H39" s="78"/>
      <c r="I39" s="78"/>
      <c r="J39" s="78"/>
      <c r="K39" s="78"/>
      <c r="L39" s="78"/>
      <c r="M39" s="78"/>
      <c r="N39" s="78"/>
      <c r="O39" s="79"/>
      <c r="P39" s="20"/>
      <c r="Q39" s="20"/>
      <c r="R39" s="20"/>
      <c r="S39" s="20"/>
      <c r="T39" s="20"/>
      <c r="U39" s="20"/>
      <c r="V39" s="20"/>
      <c r="W39" s="20"/>
      <c r="X39" s="20"/>
      <c r="Y39" s="20"/>
    </row>
    <row r="40" spans="1:25" ht="18" customHeight="1">
      <c r="A40" s="80" t="s">
        <v>105</v>
      </c>
      <c r="B40" s="81"/>
      <c r="C40" s="81"/>
      <c r="D40" s="82"/>
      <c r="E40" s="83">
        <f t="shared" ref="E40:O40" si="0">SUM(E8:E39)</f>
        <v>0</v>
      </c>
      <c r="F40" s="83">
        <f t="shared" si="0"/>
        <v>0</v>
      </c>
      <c r="G40" s="83">
        <f t="shared" si="0"/>
        <v>0</v>
      </c>
      <c r="H40" s="83">
        <f t="shared" si="0"/>
        <v>0</v>
      </c>
      <c r="I40" s="83">
        <f t="shared" si="0"/>
        <v>0</v>
      </c>
      <c r="J40" s="83">
        <f t="shared" si="0"/>
        <v>0</v>
      </c>
      <c r="K40" s="83">
        <f t="shared" si="0"/>
        <v>0</v>
      </c>
      <c r="L40" s="83">
        <f t="shared" si="0"/>
        <v>0</v>
      </c>
      <c r="M40" s="83">
        <f t="shared" si="0"/>
        <v>0</v>
      </c>
      <c r="N40" s="83">
        <f t="shared" si="0"/>
        <v>0</v>
      </c>
      <c r="O40" s="83">
        <f t="shared" si="0"/>
        <v>0</v>
      </c>
      <c r="P40" s="20"/>
      <c r="Q40" s="20"/>
      <c r="R40" s="20"/>
      <c r="S40" s="20"/>
      <c r="T40" s="20"/>
      <c r="U40" s="20"/>
      <c r="V40" s="20"/>
      <c r="W40" s="20"/>
      <c r="X40" s="20"/>
      <c r="Y40" s="20"/>
    </row>
    <row r="41" spans="1:25" ht="18" customHeight="1">
      <c r="A41" s="84"/>
      <c r="B41" s="84"/>
      <c r="C41" s="84"/>
      <c r="D41" s="85"/>
      <c r="E41" s="86"/>
      <c r="F41" s="86"/>
      <c r="G41" s="86"/>
      <c r="H41" s="86"/>
      <c r="I41" s="86"/>
      <c r="J41" s="86"/>
      <c r="K41" s="86"/>
      <c r="L41" s="86"/>
      <c r="M41" s="86"/>
      <c r="N41" s="86"/>
      <c r="O41" s="86"/>
      <c r="P41" s="20"/>
      <c r="Q41" s="20"/>
      <c r="R41" s="20"/>
      <c r="S41" s="20"/>
      <c r="T41" s="20"/>
      <c r="U41" s="20"/>
      <c r="V41" s="20"/>
      <c r="W41" s="20"/>
      <c r="X41" s="20"/>
      <c r="Y41" s="20"/>
    </row>
    <row r="42" spans="1:25" ht="18.75" customHeight="1">
      <c r="A42" s="248" t="s">
        <v>106</v>
      </c>
      <c r="B42" s="249"/>
      <c r="C42" s="87"/>
      <c r="D42" s="88">
        <f>SUM(E40:O40)</f>
        <v>0</v>
      </c>
      <c r="E42" s="89"/>
      <c r="F42" s="89"/>
      <c r="G42" s="89"/>
      <c r="H42" s="89"/>
      <c r="I42" s="89"/>
      <c r="J42" s="89"/>
      <c r="K42" s="89"/>
      <c r="L42" s="89"/>
      <c r="M42" s="89"/>
      <c r="N42" s="89"/>
      <c r="O42" s="89"/>
      <c r="P42" s="20"/>
      <c r="Q42" s="20"/>
      <c r="R42" s="20"/>
      <c r="S42" s="20"/>
      <c r="T42" s="20"/>
      <c r="U42" s="20"/>
      <c r="V42" s="20"/>
      <c r="W42" s="20"/>
      <c r="X42" s="20"/>
      <c r="Y42" s="20"/>
    </row>
    <row r="43" spans="1:25" ht="15" customHeight="1">
      <c r="A43" s="90"/>
      <c r="B43" s="90"/>
      <c r="C43" s="90"/>
      <c r="D43" s="91"/>
      <c r="E43" s="92"/>
      <c r="F43" s="92"/>
      <c r="G43" s="92"/>
      <c r="H43" s="92"/>
      <c r="I43" s="92"/>
      <c r="J43" s="92"/>
      <c r="K43" s="92"/>
      <c r="L43" s="92"/>
      <c r="M43" s="92"/>
      <c r="N43" s="92"/>
      <c r="O43" s="92"/>
      <c r="P43" s="20"/>
      <c r="Q43" s="20"/>
      <c r="R43" s="20"/>
      <c r="S43" s="20"/>
      <c r="T43" s="20"/>
      <c r="U43" s="20"/>
      <c r="V43" s="20"/>
      <c r="W43" s="20"/>
      <c r="X43" s="20"/>
      <c r="Y43" s="20"/>
    </row>
    <row r="44" spans="1:25" ht="18" customHeight="1">
      <c r="A44" s="93" t="s">
        <v>4</v>
      </c>
      <c r="B44" s="93"/>
      <c r="C44" s="93"/>
      <c r="D44" s="93"/>
      <c r="E44" s="93"/>
      <c r="F44" s="93"/>
      <c r="G44" s="93"/>
      <c r="H44" s="94"/>
      <c r="I44" s="94"/>
      <c r="J44" s="94"/>
      <c r="K44" s="94"/>
      <c r="L44" s="94"/>
      <c r="M44" s="94"/>
      <c r="N44" s="94"/>
      <c r="O44" s="94"/>
      <c r="P44" s="20"/>
      <c r="Q44" s="20"/>
      <c r="R44" s="20"/>
      <c r="S44" s="20"/>
      <c r="T44" s="20"/>
      <c r="U44" s="20"/>
      <c r="V44" s="20"/>
      <c r="W44" s="20"/>
      <c r="X44" s="20"/>
      <c r="Y44" s="20"/>
    </row>
    <row r="45" spans="1:25" ht="31.5" customHeight="1">
      <c r="A45" s="95" t="s">
        <v>107</v>
      </c>
      <c r="B45" s="96" t="s">
        <v>98</v>
      </c>
      <c r="C45" s="96" t="s">
        <v>108</v>
      </c>
      <c r="D45" s="97" t="s">
        <v>109</v>
      </c>
      <c r="E45" s="98" t="s">
        <v>110</v>
      </c>
      <c r="F45" s="98" t="s">
        <v>18</v>
      </c>
      <c r="G45" s="95" t="s">
        <v>111</v>
      </c>
      <c r="H45" s="99"/>
      <c r="I45" s="100"/>
      <c r="J45" s="100"/>
      <c r="K45" s="100"/>
      <c r="L45" s="100"/>
      <c r="M45" s="100"/>
      <c r="N45" s="100"/>
      <c r="O45" s="100"/>
      <c r="P45" s="20"/>
      <c r="Q45" s="20"/>
      <c r="R45" s="20"/>
      <c r="S45" s="20"/>
      <c r="T45" s="20"/>
      <c r="U45" s="20"/>
      <c r="V45" s="20"/>
      <c r="W45" s="20"/>
      <c r="X45" s="20"/>
      <c r="Y45" s="20"/>
    </row>
    <row r="46" spans="1:25" ht="13.5" customHeight="1">
      <c r="A46" s="65"/>
      <c r="B46" s="65"/>
      <c r="C46" s="101" t="s">
        <v>112</v>
      </c>
      <c r="D46" s="67"/>
      <c r="E46" s="68"/>
      <c r="F46" s="68"/>
      <c r="G46" s="69"/>
      <c r="H46" s="102"/>
      <c r="I46" s="90"/>
      <c r="J46" s="90"/>
      <c r="K46" s="90"/>
      <c r="L46" s="90"/>
      <c r="M46" s="90"/>
      <c r="N46" s="90"/>
      <c r="O46" s="90"/>
      <c r="P46" s="20"/>
      <c r="Q46" s="20"/>
      <c r="R46" s="20"/>
      <c r="S46" s="20"/>
      <c r="T46" s="20"/>
      <c r="U46" s="20"/>
      <c r="V46" s="20"/>
      <c r="W46" s="20"/>
      <c r="X46" s="20"/>
      <c r="Y46" s="20"/>
    </row>
    <row r="47" spans="1:25" ht="13.5" customHeight="1">
      <c r="A47" s="70"/>
      <c r="B47" s="70"/>
      <c r="C47" s="70"/>
      <c r="D47" s="103"/>
      <c r="E47" s="73"/>
      <c r="F47" s="73"/>
      <c r="G47" s="74"/>
      <c r="H47" s="102"/>
      <c r="I47" s="90"/>
      <c r="J47" s="90"/>
      <c r="K47" s="90"/>
      <c r="L47" s="90"/>
      <c r="M47" s="90"/>
      <c r="N47" s="90"/>
      <c r="O47" s="90"/>
      <c r="P47" s="20"/>
      <c r="Q47" s="20"/>
      <c r="R47" s="20"/>
      <c r="S47" s="20"/>
      <c r="T47" s="20"/>
      <c r="U47" s="20"/>
      <c r="V47" s="20"/>
      <c r="W47" s="20"/>
      <c r="X47" s="20"/>
      <c r="Y47" s="20"/>
    </row>
    <row r="48" spans="1:25" ht="13.5" customHeight="1">
      <c r="A48" s="70"/>
      <c r="B48" s="70"/>
      <c r="C48" s="70"/>
      <c r="D48" s="72"/>
      <c r="E48" s="73"/>
      <c r="F48" s="73"/>
      <c r="G48" s="74"/>
      <c r="H48" s="102"/>
      <c r="I48" s="90"/>
      <c r="J48" s="90"/>
      <c r="K48" s="90"/>
      <c r="L48" s="90"/>
      <c r="M48" s="90"/>
      <c r="N48" s="90"/>
      <c r="O48" s="90"/>
      <c r="P48" s="20"/>
      <c r="Q48" s="20"/>
      <c r="R48" s="20"/>
      <c r="S48" s="20"/>
      <c r="T48" s="20"/>
      <c r="U48" s="20"/>
      <c r="V48" s="20"/>
      <c r="W48" s="20"/>
      <c r="X48" s="20"/>
      <c r="Y48" s="20"/>
    </row>
    <row r="49" spans="1:25" ht="13.5" customHeight="1">
      <c r="A49" s="70"/>
      <c r="B49" s="70"/>
      <c r="C49" s="70"/>
      <c r="D49" s="72"/>
      <c r="E49" s="73"/>
      <c r="F49" s="73"/>
      <c r="G49" s="74"/>
      <c r="H49" s="102"/>
      <c r="I49" s="90"/>
      <c r="J49" s="90"/>
      <c r="K49" s="90"/>
      <c r="L49" s="90"/>
      <c r="M49" s="90"/>
      <c r="N49" s="90"/>
      <c r="O49" s="90"/>
      <c r="P49" s="20"/>
      <c r="Q49" s="20"/>
      <c r="R49" s="20"/>
      <c r="S49" s="20"/>
      <c r="T49" s="20"/>
      <c r="U49" s="20"/>
      <c r="V49" s="20"/>
      <c r="W49" s="20"/>
      <c r="X49" s="20"/>
      <c r="Y49" s="20"/>
    </row>
    <row r="50" spans="1:25" ht="13.5" customHeight="1">
      <c r="A50" s="70"/>
      <c r="B50" s="70"/>
      <c r="C50" s="70"/>
      <c r="D50" s="72"/>
      <c r="E50" s="73"/>
      <c r="F50" s="73"/>
      <c r="G50" s="74"/>
      <c r="H50" s="102"/>
      <c r="I50" s="90"/>
      <c r="J50" s="90"/>
      <c r="K50" s="90"/>
      <c r="L50" s="90"/>
      <c r="M50" s="90"/>
      <c r="N50" s="90"/>
      <c r="O50" s="90"/>
      <c r="P50" s="20"/>
      <c r="Q50" s="20"/>
      <c r="R50" s="20"/>
      <c r="S50" s="20"/>
      <c r="T50" s="20"/>
      <c r="U50" s="20"/>
      <c r="V50" s="20"/>
      <c r="W50" s="20"/>
      <c r="X50" s="20"/>
      <c r="Y50" s="20"/>
    </row>
    <row r="51" spans="1:25" ht="13.5" customHeight="1">
      <c r="A51" s="70"/>
      <c r="B51" s="70"/>
      <c r="C51" s="70"/>
      <c r="D51" s="72"/>
      <c r="E51" s="73"/>
      <c r="F51" s="73"/>
      <c r="G51" s="74"/>
      <c r="H51" s="102"/>
      <c r="I51" s="90"/>
      <c r="J51" s="90"/>
      <c r="K51" s="90"/>
      <c r="L51" s="90"/>
      <c r="M51" s="90"/>
      <c r="N51" s="90"/>
      <c r="O51" s="90"/>
      <c r="P51" s="20"/>
      <c r="Q51" s="20"/>
      <c r="R51" s="20"/>
      <c r="S51" s="20"/>
      <c r="T51" s="20"/>
      <c r="U51" s="20"/>
      <c r="V51" s="20"/>
      <c r="W51" s="20"/>
      <c r="X51" s="20"/>
      <c r="Y51" s="20"/>
    </row>
    <row r="52" spans="1:25" ht="13.5" customHeight="1">
      <c r="A52" s="70"/>
      <c r="B52" s="70"/>
      <c r="C52" s="70"/>
      <c r="D52" s="72"/>
      <c r="E52" s="73"/>
      <c r="F52" s="73"/>
      <c r="G52" s="74"/>
      <c r="H52" s="102"/>
      <c r="I52" s="90"/>
      <c r="J52" s="90"/>
      <c r="K52" s="90"/>
      <c r="L52" s="90"/>
      <c r="M52" s="90"/>
      <c r="N52" s="90"/>
      <c r="O52" s="90"/>
      <c r="P52" s="20"/>
      <c r="Q52" s="20"/>
      <c r="R52" s="20"/>
      <c r="S52" s="20"/>
      <c r="T52" s="20"/>
      <c r="U52" s="20"/>
      <c r="V52" s="20"/>
      <c r="W52" s="20"/>
      <c r="X52" s="20"/>
      <c r="Y52" s="20"/>
    </row>
    <row r="53" spans="1:25" ht="13.5" customHeight="1">
      <c r="A53" s="70"/>
      <c r="B53" s="70"/>
      <c r="C53" s="104" t="s">
        <v>113</v>
      </c>
      <c r="D53" s="105">
        <f>'Income Statement - Table 1'!G36</f>
        <v>0</v>
      </c>
      <c r="E53" s="73"/>
      <c r="F53" s="73"/>
      <c r="G53" s="74"/>
      <c r="H53" s="102"/>
      <c r="I53" s="90"/>
      <c r="J53" s="90"/>
      <c r="K53" s="90"/>
      <c r="L53" s="90"/>
      <c r="M53" s="90"/>
      <c r="N53" s="90"/>
      <c r="O53" s="90"/>
      <c r="P53" s="20"/>
      <c r="Q53" s="20"/>
      <c r="R53" s="20"/>
      <c r="S53" s="20"/>
      <c r="T53" s="20"/>
      <c r="U53" s="20"/>
      <c r="V53" s="20"/>
      <c r="W53" s="20"/>
      <c r="X53" s="20"/>
      <c r="Y53" s="20"/>
    </row>
    <row r="54" spans="1:25" ht="13.5" customHeight="1">
      <c r="A54" s="70"/>
      <c r="B54" s="70"/>
      <c r="C54" s="104" t="s">
        <v>114</v>
      </c>
      <c r="D54" s="105">
        <f>'Income Statement - Table 1'!G37</f>
        <v>0</v>
      </c>
      <c r="E54" s="73"/>
      <c r="F54" s="73"/>
      <c r="G54" s="74"/>
      <c r="H54" s="102"/>
      <c r="I54" s="90"/>
      <c r="J54" s="90"/>
      <c r="K54" s="90"/>
      <c r="L54" s="90"/>
      <c r="M54" s="90"/>
      <c r="N54" s="90"/>
      <c r="O54" s="90"/>
      <c r="P54" s="20"/>
      <c r="Q54" s="20"/>
      <c r="R54" s="20"/>
      <c r="S54" s="20"/>
      <c r="T54" s="20"/>
      <c r="U54" s="20"/>
      <c r="V54" s="20"/>
      <c r="W54" s="20"/>
      <c r="X54" s="20"/>
      <c r="Y54" s="20"/>
    </row>
    <row r="55" spans="1:25" ht="13.5" customHeight="1">
      <c r="A55" s="76"/>
      <c r="B55" s="76"/>
      <c r="C55" s="106" t="s">
        <v>115</v>
      </c>
      <c r="D55" s="107">
        <f>'Income Statement - Table 1'!G38</f>
        <v>0</v>
      </c>
      <c r="E55" s="78"/>
      <c r="F55" s="78"/>
      <c r="G55" s="79"/>
      <c r="H55" s="102"/>
      <c r="I55" s="90"/>
      <c r="J55" s="90"/>
      <c r="K55" s="90"/>
      <c r="L55" s="90"/>
      <c r="M55" s="90"/>
      <c r="N55" s="90"/>
      <c r="O55" s="90"/>
      <c r="P55" s="20"/>
      <c r="Q55" s="20"/>
      <c r="R55" s="20"/>
      <c r="S55" s="20"/>
      <c r="T55" s="20"/>
      <c r="U55" s="20"/>
      <c r="V55" s="20"/>
      <c r="W55" s="20"/>
      <c r="X55" s="20"/>
      <c r="Y55" s="20"/>
    </row>
    <row r="56" spans="1:25" ht="18" customHeight="1">
      <c r="A56" s="80" t="s">
        <v>116</v>
      </c>
      <c r="B56" s="81"/>
      <c r="C56" s="82"/>
      <c r="D56" s="108">
        <f t="shared" ref="D56:G56" si="1">SUM(D46:D55)</f>
        <v>0</v>
      </c>
      <c r="E56" s="88">
        <f t="shared" si="1"/>
        <v>0</v>
      </c>
      <c r="F56" s="88">
        <f t="shared" si="1"/>
        <v>0</v>
      </c>
      <c r="G56" s="109">
        <f t="shared" si="1"/>
        <v>0</v>
      </c>
      <c r="H56" s="110"/>
      <c r="I56" s="94"/>
      <c r="J56" s="94"/>
      <c r="K56" s="94"/>
      <c r="L56" s="94"/>
      <c r="M56" s="94"/>
      <c r="N56" s="94"/>
      <c r="O56" s="94"/>
      <c r="P56" s="20"/>
      <c r="Q56" s="20"/>
      <c r="R56" s="20"/>
      <c r="S56" s="20"/>
      <c r="T56" s="20"/>
      <c r="U56" s="20"/>
      <c r="V56" s="20"/>
      <c r="W56" s="20"/>
      <c r="X56" s="20"/>
      <c r="Y56" s="20"/>
    </row>
    <row r="57" spans="1:25" ht="18" customHeight="1">
      <c r="A57" s="84"/>
      <c r="B57" s="84"/>
      <c r="C57" s="84"/>
      <c r="D57" s="111"/>
      <c r="E57" s="86"/>
      <c r="F57" s="86"/>
      <c r="G57" s="86"/>
      <c r="H57" s="112"/>
      <c r="I57" s="94"/>
      <c r="J57" s="94"/>
      <c r="K57" s="94"/>
      <c r="L57" s="94"/>
      <c r="M57" s="94"/>
      <c r="N57" s="94"/>
      <c r="O57" s="94"/>
      <c r="P57" s="20"/>
      <c r="Q57" s="20"/>
      <c r="R57" s="20"/>
      <c r="S57" s="20"/>
      <c r="T57" s="20"/>
      <c r="U57" s="20"/>
      <c r="V57" s="20"/>
      <c r="W57" s="20"/>
      <c r="X57" s="20"/>
      <c r="Y57" s="20"/>
    </row>
    <row r="58" spans="1:25" ht="18.75" customHeight="1">
      <c r="A58" s="248" t="s">
        <v>117</v>
      </c>
      <c r="B58" s="249"/>
      <c r="C58" s="113"/>
      <c r="D58" s="83">
        <f>SUM(D56:G56)</f>
        <v>0</v>
      </c>
      <c r="E58" s="114"/>
      <c r="F58" s="89"/>
      <c r="G58" s="89"/>
      <c r="H58" s="112"/>
      <c r="I58" s="112"/>
      <c r="J58" s="94"/>
      <c r="K58" s="94"/>
      <c r="L58" s="94"/>
      <c r="M58" s="94"/>
      <c r="N58" s="94"/>
      <c r="O58" s="94"/>
      <c r="P58" s="20"/>
      <c r="Q58" s="20"/>
      <c r="R58" s="20"/>
      <c r="S58" s="20"/>
      <c r="T58" s="20"/>
      <c r="U58" s="20"/>
      <c r="V58" s="20"/>
      <c r="W58" s="20"/>
      <c r="X58" s="20"/>
      <c r="Y58" s="20"/>
    </row>
    <row r="59" spans="1:25" ht="15" customHeight="1">
      <c r="A59" s="90"/>
      <c r="B59" s="90"/>
      <c r="C59" s="90"/>
      <c r="D59" s="91"/>
      <c r="E59" s="92"/>
      <c r="F59" s="92"/>
      <c r="G59" s="92"/>
      <c r="H59" s="92"/>
      <c r="I59" s="92"/>
      <c r="J59" s="92"/>
      <c r="K59" s="90"/>
      <c r="L59" s="90"/>
      <c r="M59" s="90"/>
      <c r="N59" s="90"/>
      <c r="O59" s="90"/>
      <c r="P59" s="20"/>
      <c r="Q59" s="20"/>
      <c r="R59" s="20"/>
      <c r="S59" s="20"/>
      <c r="T59" s="20"/>
      <c r="U59" s="20"/>
      <c r="V59" s="20"/>
      <c r="W59" s="20"/>
      <c r="X59" s="20"/>
      <c r="Y59" s="20"/>
    </row>
    <row r="60" spans="1:25" ht="13.5" customHeight="1">
      <c r="A60" s="90"/>
      <c r="B60" s="90"/>
      <c r="C60" s="90"/>
      <c r="D60" s="90"/>
      <c r="E60" s="92"/>
      <c r="F60" s="92"/>
      <c r="G60" s="92"/>
      <c r="H60" s="92"/>
      <c r="I60" s="92"/>
      <c r="J60" s="92"/>
      <c r="K60" s="90"/>
      <c r="L60" s="90"/>
      <c r="M60" s="90"/>
      <c r="N60" s="90"/>
      <c r="O60" s="90"/>
      <c r="P60" s="20"/>
      <c r="Q60" s="20"/>
      <c r="R60" s="20"/>
      <c r="S60" s="20"/>
      <c r="T60" s="20"/>
      <c r="U60" s="20"/>
      <c r="V60" s="20"/>
      <c r="W60" s="20"/>
      <c r="X60" s="20"/>
      <c r="Y60" s="20"/>
    </row>
    <row r="61" spans="1:25" ht="15.75" customHeight="1"/>
    <row r="62" spans="1:25" ht="15.75" customHeight="1"/>
    <row r="63" spans="1:25" ht="15.75" customHeight="1"/>
    <row r="64" spans="1: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6:B6"/>
    <mergeCell ref="E6:O6"/>
    <mergeCell ref="A42:B42"/>
    <mergeCell ref="A58:B58"/>
    <mergeCell ref="A1:O1"/>
    <mergeCell ref="A2:C2"/>
    <mergeCell ref="D2:O2"/>
    <mergeCell ref="A3:C3"/>
    <mergeCell ref="D3:O3"/>
    <mergeCell ref="A4:C4"/>
    <mergeCell ref="D4:O4"/>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1"/>
  <sheetViews>
    <sheetView showGridLines="0" tabSelected="1" workbookViewId="0">
      <selection activeCell="G27" sqref="G27"/>
    </sheetView>
  </sheetViews>
  <sheetFormatPr defaultColWidth="12.44140625" defaultRowHeight="15" customHeight="1"/>
  <cols>
    <col min="1" max="1" width="17.44140625" customWidth="1"/>
    <col min="2" max="2" width="12.109375" customWidth="1"/>
    <col min="3" max="3" width="16.6640625" customWidth="1"/>
    <col min="4" max="4" width="16" customWidth="1"/>
    <col min="5" max="5" width="14.6640625" customWidth="1"/>
    <col min="6" max="6" width="15.44140625" customWidth="1"/>
    <col min="7" max="7" width="13.44140625" customWidth="1"/>
    <col min="8" max="17" width="11.44140625" customWidth="1"/>
    <col min="18" max="26" width="17.44140625" customWidth="1"/>
  </cols>
  <sheetData>
    <row r="1" spans="1:17" ht="24" customHeight="1">
      <c r="A1" s="250" t="s">
        <v>118</v>
      </c>
      <c r="B1" s="229"/>
      <c r="C1" s="229"/>
      <c r="D1" s="229"/>
      <c r="E1" s="229"/>
      <c r="F1" s="229"/>
      <c r="G1" s="224"/>
      <c r="H1" s="96"/>
      <c r="I1" s="96"/>
      <c r="J1" s="96"/>
      <c r="K1" s="96"/>
      <c r="L1" s="96"/>
      <c r="M1" s="96"/>
      <c r="N1" s="96"/>
      <c r="O1" s="96"/>
      <c r="P1" s="96"/>
      <c r="Q1" s="96"/>
    </row>
    <row r="2" spans="1:17" ht="13.5" customHeight="1">
      <c r="A2" s="251" t="s">
        <v>1</v>
      </c>
      <c r="B2" s="246"/>
      <c r="C2" s="264">
        <f>'Production company budget - Tab'!C2</f>
        <v>0</v>
      </c>
      <c r="D2" s="224"/>
      <c r="E2" s="115"/>
      <c r="F2" s="116"/>
      <c r="G2" s="117"/>
      <c r="H2" s="96"/>
      <c r="I2" s="96"/>
      <c r="J2" s="96"/>
      <c r="K2" s="96"/>
      <c r="L2" s="96"/>
      <c r="M2" s="96"/>
      <c r="N2" s="96"/>
      <c r="O2" s="96"/>
      <c r="P2" s="96"/>
      <c r="Q2" s="96"/>
    </row>
    <row r="3" spans="1:17" ht="13.5" customHeight="1">
      <c r="A3" s="251" t="s">
        <v>2</v>
      </c>
      <c r="B3" s="246"/>
      <c r="C3" s="264">
        <f>'Production company budget - Tab'!C3</f>
        <v>0</v>
      </c>
      <c r="D3" s="229"/>
      <c r="E3" s="229"/>
      <c r="F3" s="229"/>
      <c r="G3" s="246"/>
      <c r="H3" s="96"/>
      <c r="I3" s="96"/>
      <c r="J3" s="96"/>
      <c r="K3" s="96"/>
      <c r="L3" s="96"/>
      <c r="M3" s="96"/>
      <c r="N3" s="96"/>
      <c r="O3" s="96"/>
      <c r="P3" s="96"/>
      <c r="Q3" s="96"/>
    </row>
    <row r="4" spans="1:17" ht="13.5" customHeight="1">
      <c r="A4" s="91"/>
      <c r="B4" s="91"/>
      <c r="C4" s="91"/>
      <c r="D4" s="91"/>
      <c r="E4" s="91"/>
      <c r="F4" s="118"/>
      <c r="G4" s="118"/>
      <c r="H4" s="96"/>
      <c r="I4" s="96"/>
      <c r="J4" s="96"/>
      <c r="K4" s="96"/>
      <c r="L4" s="96"/>
      <c r="M4" s="96"/>
      <c r="N4" s="96"/>
      <c r="O4" s="96"/>
      <c r="P4" s="96"/>
      <c r="Q4" s="96"/>
    </row>
    <row r="5" spans="1:17" ht="13.5" customHeight="1">
      <c r="A5" s="90"/>
      <c r="B5" s="90"/>
      <c r="C5" s="90"/>
      <c r="D5" s="90"/>
      <c r="E5" s="119"/>
      <c r="F5" s="119"/>
      <c r="G5" s="90"/>
      <c r="H5" s="96"/>
      <c r="I5" s="96"/>
      <c r="J5" s="96"/>
      <c r="K5" s="96"/>
      <c r="L5" s="96"/>
      <c r="M5" s="96"/>
      <c r="N5" s="96"/>
      <c r="O5" s="96"/>
      <c r="P5" s="96"/>
      <c r="Q5" s="96"/>
    </row>
    <row r="6" spans="1:17" ht="13.5" customHeight="1">
      <c r="A6" s="120"/>
      <c r="B6" s="90"/>
      <c r="C6" s="90"/>
      <c r="D6" s="121"/>
      <c r="E6" s="122" t="s">
        <v>119</v>
      </c>
      <c r="F6" s="123" t="s">
        <v>120</v>
      </c>
      <c r="G6" s="102"/>
      <c r="H6" s="96"/>
      <c r="I6" s="96"/>
      <c r="J6" s="96"/>
      <c r="K6" s="96"/>
      <c r="L6" s="96"/>
      <c r="M6" s="96"/>
      <c r="N6" s="96"/>
      <c r="O6" s="96"/>
      <c r="P6" s="96"/>
      <c r="Q6" s="96"/>
    </row>
    <row r="7" spans="1:17" ht="13.5" customHeight="1">
      <c r="A7" s="120" t="s">
        <v>4</v>
      </c>
      <c r="B7" s="119"/>
      <c r="C7" s="119"/>
      <c r="D7" s="124"/>
      <c r="E7" s="125" t="s">
        <v>5</v>
      </c>
      <c r="F7" s="126" t="s">
        <v>5</v>
      </c>
      <c r="G7" s="102"/>
      <c r="H7" s="96"/>
      <c r="I7" s="96"/>
      <c r="J7" s="96"/>
      <c r="K7" s="96"/>
      <c r="L7" s="96"/>
      <c r="M7" s="96"/>
      <c r="N7" s="96"/>
      <c r="O7" s="96"/>
      <c r="P7" s="96"/>
      <c r="Q7" s="96"/>
    </row>
    <row r="8" spans="1:17" ht="13.5" customHeight="1">
      <c r="A8" s="121"/>
      <c r="B8" s="261" t="s">
        <v>8</v>
      </c>
      <c r="C8" s="262"/>
      <c r="D8" s="127"/>
      <c r="E8" s="128">
        <f>'Production company budget - Tab'!C11</f>
        <v>2280</v>
      </c>
      <c r="F8" s="129">
        <f>'Cash book - Table 1'!D56</f>
        <v>0</v>
      </c>
      <c r="G8" s="102"/>
      <c r="H8" s="96"/>
      <c r="I8" s="96"/>
      <c r="J8" s="96"/>
      <c r="K8" s="96"/>
      <c r="L8" s="96"/>
      <c r="M8" s="96"/>
      <c r="N8" s="96"/>
      <c r="O8" s="96"/>
      <c r="P8" s="96"/>
      <c r="Q8" s="96"/>
    </row>
    <row r="9" spans="1:17" ht="13.5" customHeight="1">
      <c r="A9" s="121"/>
      <c r="B9" s="258" t="s">
        <v>110</v>
      </c>
      <c r="C9" s="249"/>
      <c r="D9" s="130"/>
      <c r="E9" s="131">
        <f>'Production company budget - Tab'!C12</f>
        <v>0</v>
      </c>
      <c r="F9" s="129">
        <f>'Production company budget - Tab'!C12</f>
        <v>0</v>
      </c>
      <c r="G9" s="102"/>
      <c r="H9" s="96"/>
      <c r="I9" s="96"/>
      <c r="J9" s="96"/>
      <c r="K9" s="96"/>
      <c r="L9" s="96"/>
      <c r="M9" s="96"/>
      <c r="N9" s="96"/>
      <c r="O9" s="96"/>
      <c r="P9" s="96"/>
      <c r="Q9" s="96"/>
    </row>
    <row r="10" spans="1:17" ht="13.5" customHeight="1">
      <c r="A10" s="121"/>
      <c r="B10" s="258" t="s">
        <v>18</v>
      </c>
      <c r="C10" s="249"/>
      <c r="D10" s="130"/>
      <c r="E10" s="131">
        <f>'Production company budget - Tab'!C13</f>
        <v>0</v>
      </c>
      <c r="F10" s="129">
        <f>'Cash book - Table 1'!F56</f>
        <v>0</v>
      </c>
      <c r="G10" s="102"/>
      <c r="H10" s="96"/>
      <c r="I10" s="96"/>
      <c r="J10" s="96"/>
      <c r="K10" s="96"/>
      <c r="L10" s="96"/>
      <c r="M10" s="96"/>
      <c r="N10" s="96"/>
      <c r="O10" s="96"/>
      <c r="P10" s="96"/>
      <c r="Q10" s="96"/>
    </row>
    <row r="11" spans="1:17" ht="13.5" customHeight="1">
      <c r="A11" s="121"/>
      <c r="B11" s="258" t="s">
        <v>121</v>
      </c>
      <c r="C11" s="249"/>
      <c r="D11" s="130"/>
      <c r="E11" s="131">
        <f>'Production company budget - Tab'!C14</f>
        <v>0</v>
      </c>
      <c r="F11" s="129">
        <f>'Cash book - Table 1'!G56</f>
        <v>0</v>
      </c>
      <c r="G11" s="102"/>
      <c r="H11" s="96"/>
      <c r="I11" s="96"/>
      <c r="J11" s="96"/>
      <c r="K11" s="96"/>
      <c r="L11" s="96"/>
      <c r="M11" s="96"/>
      <c r="N11" s="96"/>
      <c r="O11" s="96"/>
      <c r="P11" s="96"/>
      <c r="Q11" s="96"/>
    </row>
    <row r="12" spans="1:17" ht="15" customHeight="1">
      <c r="A12" s="121"/>
      <c r="B12" s="263" t="s">
        <v>30</v>
      </c>
      <c r="C12" s="246"/>
      <c r="D12" s="132"/>
      <c r="E12" s="133">
        <f>'Production company budget - Tab'!C16</f>
        <v>2280</v>
      </c>
      <c r="F12" s="109">
        <f>SUM(F8:F11)</f>
        <v>0</v>
      </c>
      <c r="G12" s="102"/>
      <c r="H12" s="96"/>
      <c r="I12" s="96"/>
      <c r="J12" s="96"/>
      <c r="K12" s="96"/>
      <c r="L12" s="96"/>
      <c r="M12" s="96"/>
      <c r="N12" s="96"/>
      <c r="O12" s="96"/>
      <c r="P12" s="96"/>
      <c r="Q12" s="96"/>
    </row>
    <row r="13" spans="1:17" ht="15" customHeight="1">
      <c r="A13" s="90"/>
      <c r="B13" s="91"/>
      <c r="C13" s="91"/>
      <c r="D13" s="91"/>
      <c r="E13" s="134"/>
      <c r="F13" s="86"/>
      <c r="G13" s="90"/>
      <c r="H13" s="96"/>
      <c r="I13" s="96"/>
      <c r="J13" s="96"/>
      <c r="K13" s="96"/>
      <c r="L13" s="96"/>
      <c r="M13" s="96"/>
      <c r="N13" s="96"/>
      <c r="O13" s="96"/>
      <c r="P13" s="96"/>
      <c r="Q13" s="96"/>
    </row>
    <row r="14" spans="1:17" ht="13.5" customHeight="1">
      <c r="A14" s="90"/>
      <c r="B14" s="90"/>
      <c r="C14" s="90"/>
      <c r="D14" s="90"/>
      <c r="E14" s="135"/>
      <c r="F14" s="136"/>
      <c r="G14" s="90"/>
      <c r="H14" s="96"/>
      <c r="I14" s="96"/>
      <c r="J14" s="96"/>
      <c r="K14" s="96"/>
      <c r="L14" s="96"/>
      <c r="M14" s="96"/>
      <c r="N14" s="96"/>
      <c r="O14" s="96"/>
      <c r="P14" s="96"/>
      <c r="Q14" s="96"/>
    </row>
    <row r="15" spans="1:17" ht="13.5" customHeight="1">
      <c r="A15" s="120"/>
      <c r="B15" s="90"/>
      <c r="C15" s="90"/>
      <c r="D15" s="121"/>
      <c r="E15" s="122" t="s">
        <v>119</v>
      </c>
      <c r="F15" s="123" t="s">
        <v>120</v>
      </c>
      <c r="G15" s="102"/>
      <c r="H15" s="96"/>
      <c r="I15" s="96"/>
      <c r="J15" s="96"/>
      <c r="K15" s="96"/>
      <c r="L15" s="96"/>
      <c r="M15" s="96"/>
      <c r="N15" s="96"/>
      <c r="O15" s="96"/>
      <c r="P15" s="96"/>
      <c r="Q15" s="96"/>
    </row>
    <row r="16" spans="1:17" ht="13.5" customHeight="1">
      <c r="A16" s="120" t="s">
        <v>34</v>
      </c>
      <c r="B16" s="119"/>
      <c r="C16" s="119"/>
      <c r="D16" s="124"/>
      <c r="E16" s="125" t="s">
        <v>5</v>
      </c>
      <c r="F16" s="126" t="s">
        <v>5</v>
      </c>
      <c r="G16" s="102"/>
      <c r="H16" s="96"/>
      <c r="I16" s="96"/>
      <c r="J16" s="96"/>
      <c r="K16" s="96"/>
      <c r="L16" s="96"/>
      <c r="M16" s="96"/>
      <c r="N16" s="96"/>
      <c r="O16" s="96"/>
      <c r="P16" s="96"/>
      <c r="Q16" s="96"/>
    </row>
    <row r="17" spans="1:17" ht="13.5" customHeight="1">
      <c r="A17" s="121"/>
      <c r="B17" s="261" t="s">
        <v>36</v>
      </c>
      <c r="C17" s="262"/>
      <c r="D17" s="127"/>
      <c r="E17" s="128">
        <f>'Production company budget - Tab'!C19</f>
        <v>1186.8</v>
      </c>
      <c r="F17" s="137">
        <f>'Cash book - Table 1'!E40</f>
        <v>0</v>
      </c>
      <c r="G17" s="102"/>
      <c r="H17" s="96"/>
      <c r="I17" s="96"/>
      <c r="J17" s="96"/>
      <c r="K17" s="96"/>
      <c r="L17" s="96"/>
      <c r="M17" s="96"/>
      <c r="N17" s="96"/>
      <c r="O17" s="96"/>
      <c r="P17" s="96"/>
      <c r="Q17" s="96"/>
    </row>
    <row r="18" spans="1:17" ht="13.5" customHeight="1">
      <c r="A18" s="121"/>
      <c r="B18" s="258" t="s">
        <v>41</v>
      </c>
      <c r="C18" s="249"/>
      <c r="D18" s="130"/>
      <c r="E18" s="131">
        <f>'Production company budget - Tab'!C20</f>
        <v>0</v>
      </c>
      <c r="F18" s="129">
        <f>'Cash book - Table 1'!F40</f>
        <v>0</v>
      </c>
      <c r="G18" s="102"/>
      <c r="H18" s="96"/>
      <c r="I18" s="96"/>
      <c r="J18" s="96"/>
      <c r="K18" s="96"/>
      <c r="L18" s="96"/>
      <c r="M18" s="96"/>
      <c r="N18" s="96"/>
      <c r="O18" s="96"/>
      <c r="P18" s="96"/>
      <c r="Q18" s="96"/>
    </row>
    <row r="19" spans="1:17" ht="13.5" customHeight="1">
      <c r="A19" s="121"/>
      <c r="B19" s="258" t="s">
        <v>99</v>
      </c>
      <c r="C19" s="249"/>
      <c r="D19" s="130"/>
      <c r="E19" s="131">
        <f>'Production company budget - Tab'!C21</f>
        <v>0</v>
      </c>
      <c r="F19" s="129">
        <f>'Cash book - Table 1'!F41</f>
        <v>0</v>
      </c>
      <c r="G19" s="102"/>
      <c r="H19" s="96"/>
      <c r="I19" s="96"/>
      <c r="J19" s="96"/>
      <c r="K19" s="96"/>
      <c r="L19" s="96"/>
      <c r="M19" s="96"/>
      <c r="N19" s="96"/>
      <c r="O19" s="96"/>
      <c r="P19" s="96"/>
      <c r="Q19" s="96"/>
    </row>
    <row r="20" spans="1:17" ht="13.5" customHeight="1">
      <c r="A20" s="121"/>
      <c r="B20" s="258" t="s">
        <v>51</v>
      </c>
      <c r="C20" s="249"/>
      <c r="D20" s="130"/>
      <c r="E20" s="131">
        <f>'Production company budget - Tab'!C22</f>
        <v>0</v>
      </c>
      <c r="F20" s="129">
        <f>'Cash book - Table 1'!G40</f>
        <v>0</v>
      </c>
      <c r="G20" s="102"/>
      <c r="H20" s="96"/>
      <c r="I20" s="96"/>
      <c r="J20" s="96"/>
      <c r="K20" s="96"/>
      <c r="L20" s="96"/>
      <c r="M20" s="96"/>
      <c r="N20" s="96"/>
      <c r="O20" s="96"/>
      <c r="P20" s="96"/>
      <c r="Q20" s="96"/>
    </row>
    <row r="21" spans="1:17" ht="13.5" customHeight="1">
      <c r="A21" s="121"/>
      <c r="B21" s="258" t="s">
        <v>56</v>
      </c>
      <c r="C21" s="249"/>
      <c r="D21" s="130"/>
      <c r="E21" s="131">
        <f>'Production company budget - Tab'!C23</f>
        <v>0</v>
      </c>
      <c r="F21" s="129">
        <f>'Cash book - Table 1'!H40</f>
        <v>0</v>
      </c>
      <c r="G21" s="102"/>
      <c r="H21" s="96"/>
      <c r="I21" s="96"/>
      <c r="J21" s="96"/>
      <c r="K21" s="96"/>
      <c r="L21" s="96"/>
      <c r="M21" s="96"/>
      <c r="N21" s="96"/>
      <c r="O21" s="96"/>
      <c r="P21" s="96"/>
      <c r="Q21" s="96"/>
    </row>
    <row r="22" spans="1:17" ht="13.5" customHeight="1">
      <c r="A22" s="121"/>
      <c r="B22" s="258" t="s">
        <v>64</v>
      </c>
      <c r="C22" s="249"/>
      <c r="D22" s="130"/>
      <c r="E22" s="131">
        <f>'Production company budget - Tab'!C24</f>
        <v>0</v>
      </c>
      <c r="F22" s="129">
        <f>'Cash book - Table 1'!I40</f>
        <v>0</v>
      </c>
      <c r="G22" s="102"/>
      <c r="H22" s="96"/>
      <c r="I22" s="96"/>
      <c r="J22" s="96"/>
      <c r="K22" s="96"/>
      <c r="L22" s="96"/>
      <c r="M22" s="96"/>
      <c r="N22" s="96"/>
      <c r="O22" s="96"/>
      <c r="P22" s="96"/>
      <c r="Q22" s="96"/>
    </row>
    <row r="23" spans="1:17" ht="13.5" customHeight="1">
      <c r="A23" s="121"/>
      <c r="B23" s="258" t="s">
        <v>61</v>
      </c>
      <c r="C23" s="249"/>
      <c r="D23" s="130"/>
      <c r="E23" s="131">
        <f>'Production company budget - Tab'!C25</f>
        <v>0</v>
      </c>
      <c r="F23" s="129">
        <f>'Cash book - Table 1'!J40</f>
        <v>0</v>
      </c>
      <c r="G23" s="102"/>
      <c r="H23" s="96"/>
      <c r="I23" s="96"/>
      <c r="J23" s="96"/>
      <c r="K23" s="96"/>
      <c r="L23" s="96"/>
      <c r="M23" s="96"/>
      <c r="N23" s="96"/>
      <c r="O23" s="96"/>
      <c r="P23" s="96"/>
      <c r="Q23" s="96"/>
    </row>
    <row r="24" spans="1:17" ht="13.5" customHeight="1">
      <c r="A24" s="121"/>
      <c r="B24" s="258" t="s">
        <v>69</v>
      </c>
      <c r="C24" s="249"/>
      <c r="D24" s="130"/>
      <c r="E24" s="131">
        <f>'Production company budget - Tab'!C26</f>
        <v>0</v>
      </c>
      <c r="F24" s="129">
        <f>'Cash book - Table 1'!K40</f>
        <v>0</v>
      </c>
      <c r="G24" s="102"/>
      <c r="H24" s="96"/>
      <c r="I24" s="96"/>
      <c r="J24" s="96"/>
      <c r="K24" s="96"/>
      <c r="L24" s="96"/>
      <c r="M24" s="96"/>
      <c r="N24" s="96"/>
      <c r="O24" s="96"/>
      <c r="P24" s="96"/>
      <c r="Q24" s="96"/>
    </row>
    <row r="25" spans="1:17" ht="13.5" customHeight="1">
      <c r="A25" s="121"/>
      <c r="B25" s="258" t="s">
        <v>122</v>
      </c>
      <c r="C25" s="249"/>
      <c r="D25" s="130"/>
      <c r="E25" s="131">
        <f>'Production company budget - Tab'!C27</f>
        <v>0</v>
      </c>
      <c r="F25" s="129">
        <f>'Cash book - Table 1'!L40</f>
        <v>0</v>
      </c>
      <c r="G25" s="102"/>
      <c r="H25" s="96"/>
      <c r="I25" s="96"/>
      <c r="J25" s="96"/>
      <c r="K25" s="96"/>
      <c r="L25" s="96"/>
      <c r="M25" s="96"/>
      <c r="N25" s="96"/>
      <c r="O25" s="96"/>
      <c r="P25" s="96"/>
      <c r="Q25" s="96"/>
    </row>
    <row r="26" spans="1:17" ht="13.5" customHeight="1">
      <c r="A26" s="121"/>
      <c r="B26" s="258" t="s">
        <v>75</v>
      </c>
      <c r="C26" s="249"/>
      <c r="D26" s="130"/>
      <c r="E26" s="131">
        <f>'Production company budget - Tab'!C28</f>
        <v>0</v>
      </c>
      <c r="F26" s="129">
        <f>'Cash book - Table 1'!M40</f>
        <v>0</v>
      </c>
      <c r="G26" s="102"/>
      <c r="H26" s="96"/>
      <c r="I26" s="96"/>
      <c r="J26" s="96"/>
      <c r="K26" s="96"/>
      <c r="L26" s="96"/>
      <c r="M26" s="96"/>
      <c r="N26" s="96"/>
      <c r="O26" s="96"/>
      <c r="P26" s="96"/>
      <c r="Q26" s="96"/>
    </row>
    <row r="27" spans="1:17" ht="13.5" customHeight="1">
      <c r="A27" s="121"/>
      <c r="B27" s="258" t="s">
        <v>123</v>
      </c>
      <c r="C27" s="249"/>
      <c r="D27" s="130"/>
      <c r="E27" s="131">
        <f>'Production company budget - Tab'!C29</f>
        <v>0</v>
      </c>
      <c r="F27" s="129">
        <f>'Cash book - Table 1'!N40</f>
        <v>0</v>
      </c>
      <c r="G27" s="102"/>
      <c r="H27" s="96"/>
      <c r="I27" s="96"/>
      <c r="J27" s="96"/>
      <c r="K27" s="96"/>
      <c r="L27" s="96"/>
      <c r="M27" s="96"/>
      <c r="N27" s="96"/>
      <c r="O27" s="96"/>
      <c r="P27" s="96"/>
      <c r="Q27" s="96"/>
    </row>
    <row r="28" spans="1:17" ht="15" customHeight="1">
      <c r="A28" s="121"/>
      <c r="B28" s="259" t="s">
        <v>104</v>
      </c>
      <c r="C28" s="260"/>
      <c r="D28" s="138"/>
      <c r="E28" s="139">
        <f>'Production company budget - Tab'!C29</f>
        <v>0</v>
      </c>
      <c r="F28" s="140">
        <f>'Cash book - Table 1'!O40</f>
        <v>0</v>
      </c>
      <c r="G28" s="102"/>
      <c r="H28" s="96"/>
      <c r="I28" s="96"/>
      <c r="J28" s="96"/>
      <c r="K28" s="96"/>
      <c r="L28" s="96"/>
      <c r="M28" s="96"/>
      <c r="N28" s="96"/>
      <c r="O28" s="96"/>
      <c r="P28" s="96"/>
      <c r="Q28" s="96"/>
    </row>
    <row r="29" spans="1:17" ht="15" customHeight="1">
      <c r="A29" s="121"/>
      <c r="B29" s="263" t="s">
        <v>124</v>
      </c>
      <c r="C29" s="246"/>
      <c r="D29" s="141"/>
      <c r="E29" s="142">
        <f>'Production company budget - Tab'!C32</f>
        <v>1186.8</v>
      </c>
      <c r="F29" s="109">
        <f>SUM(F17:F28)</f>
        <v>0</v>
      </c>
      <c r="G29" s="102"/>
      <c r="H29" s="96"/>
      <c r="I29" s="96"/>
      <c r="J29" s="96"/>
      <c r="K29" s="96"/>
      <c r="L29" s="96"/>
      <c r="M29" s="96"/>
      <c r="N29" s="96"/>
      <c r="O29" s="96"/>
      <c r="P29" s="96"/>
      <c r="Q29" s="96"/>
    </row>
    <row r="30" spans="1:17" ht="13.5" customHeight="1">
      <c r="A30" s="90"/>
      <c r="B30" s="91"/>
      <c r="C30" s="91"/>
      <c r="D30" s="91"/>
      <c r="E30" s="143"/>
      <c r="F30" s="111"/>
      <c r="G30" s="90"/>
      <c r="H30" s="96"/>
      <c r="I30" s="96"/>
      <c r="J30" s="96"/>
      <c r="K30" s="96"/>
      <c r="L30" s="96"/>
      <c r="M30" s="96"/>
      <c r="N30" s="96"/>
      <c r="O30" s="96"/>
      <c r="P30" s="96"/>
      <c r="Q30" s="96"/>
    </row>
    <row r="31" spans="1:17" ht="15" customHeight="1">
      <c r="A31" s="144" t="s">
        <v>125</v>
      </c>
      <c r="B31" s="144"/>
      <c r="C31" s="144"/>
      <c r="D31" s="145"/>
      <c r="E31" s="146">
        <f>E12-E28</f>
        <v>2280</v>
      </c>
      <c r="F31" s="83">
        <f>F12-F29</f>
        <v>0</v>
      </c>
      <c r="G31" s="147"/>
      <c r="H31" s="96"/>
      <c r="I31" s="96"/>
      <c r="J31" s="96"/>
      <c r="K31" s="96"/>
      <c r="L31" s="96"/>
      <c r="M31" s="96"/>
      <c r="N31" s="96"/>
      <c r="O31" s="96"/>
      <c r="P31" s="96"/>
      <c r="Q31" s="96"/>
    </row>
    <row r="32" spans="1:17" ht="15" customHeight="1">
      <c r="A32" s="256" t="s">
        <v>126</v>
      </c>
      <c r="B32" s="257"/>
      <c r="C32" s="148"/>
      <c r="D32" s="149"/>
      <c r="E32" s="150">
        <f t="shared" ref="E32:F32" si="0">E31-E9</f>
        <v>2280</v>
      </c>
      <c r="F32" s="150">
        <f t="shared" si="0"/>
        <v>0</v>
      </c>
      <c r="G32" s="102"/>
      <c r="H32" s="96"/>
      <c r="I32" s="96"/>
      <c r="J32" s="96"/>
      <c r="K32" s="96"/>
      <c r="L32" s="96"/>
      <c r="M32" s="96"/>
      <c r="N32" s="96"/>
      <c r="O32" s="96"/>
      <c r="P32" s="96"/>
      <c r="Q32" s="96"/>
    </row>
    <row r="33" spans="1:17" ht="13.5" customHeight="1">
      <c r="A33" s="148"/>
      <c r="B33" s="148"/>
      <c r="C33" s="148"/>
      <c r="D33" s="148"/>
      <c r="E33" s="151"/>
      <c r="F33" s="151"/>
      <c r="G33" s="152"/>
      <c r="H33" s="96"/>
      <c r="I33" s="96"/>
      <c r="J33" s="96"/>
      <c r="K33" s="96"/>
      <c r="L33" s="96"/>
      <c r="M33" s="96"/>
      <c r="N33" s="96"/>
      <c r="O33" s="96"/>
      <c r="P33" s="96"/>
      <c r="Q33" s="96"/>
    </row>
    <row r="34" spans="1:17" ht="13.5" customHeight="1">
      <c r="A34" s="153" t="s">
        <v>127</v>
      </c>
      <c r="B34" s="153"/>
      <c r="C34" s="153"/>
      <c r="D34" s="153"/>
      <c r="E34" s="153"/>
      <c r="F34" s="153"/>
      <c r="G34" s="153"/>
      <c r="H34" s="96"/>
      <c r="I34" s="96"/>
      <c r="J34" s="96"/>
      <c r="K34" s="96"/>
      <c r="L34" s="96"/>
      <c r="M34" s="96"/>
      <c r="N34" s="96"/>
      <c r="O34" s="96"/>
      <c r="P34" s="96"/>
      <c r="Q34" s="96"/>
    </row>
    <row r="35" spans="1:17" ht="13.5" customHeight="1">
      <c r="A35" s="154"/>
      <c r="B35" s="155" t="s">
        <v>98</v>
      </c>
      <c r="C35" s="155" t="s">
        <v>128</v>
      </c>
      <c r="D35" s="156" t="s">
        <v>129</v>
      </c>
      <c r="E35" s="156" t="s">
        <v>130</v>
      </c>
      <c r="F35" s="155" t="s">
        <v>131</v>
      </c>
      <c r="G35" s="157" t="s">
        <v>132</v>
      </c>
      <c r="H35" s="96"/>
      <c r="I35" s="96"/>
      <c r="J35" s="96"/>
      <c r="K35" s="96"/>
      <c r="L35" s="96"/>
      <c r="M35" s="96"/>
      <c r="N35" s="96"/>
      <c r="O35" s="96"/>
      <c r="P35" s="96"/>
      <c r="Q35" s="96"/>
    </row>
    <row r="36" spans="1:17" ht="13.5" customHeight="1">
      <c r="A36" s="158" t="s">
        <v>133</v>
      </c>
      <c r="B36" s="159"/>
      <c r="C36" s="160"/>
      <c r="D36" s="160"/>
      <c r="E36" s="160"/>
      <c r="F36" s="161">
        <f>SUM(C36:E36)/'Production company budget - Tab'!H13</f>
        <v>0</v>
      </c>
      <c r="G36" s="162">
        <f>(C36*C40)+(D36*D40)</f>
        <v>0</v>
      </c>
      <c r="H36" s="96"/>
      <c r="I36" s="96"/>
      <c r="J36" s="96"/>
      <c r="K36" s="96"/>
      <c r="L36" s="96"/>
      <c r="M36" s="96"/>
      <c r="N36" s="96"/>
      <c r="O36" s="96"/>
      <c r="P36" s="96"/>
      <c r="Q36" s="96"/>
    </row>
    <row r="37" spans="1:17" ht="13.5" customHeight="1">
      <c r="A37" s="163" t="s">
        <v>134</v>
      </c>
      <c r="B37" s="164"/>
      <c r="C37" s="165"/>
      <c r="D37" s="165"/>
      <c r="E37" s="165"/>
      <c r="F37" s="166">
        <f>SUM(C37:E37)/'Production company budget - Tab'!H13</f>
        <v>0</v>
      </c>
      <c r="G37" s="167">
        <f>(C37*C40)+(D37*D40)</f>
        <v>0</v>
      </c>
      <c r="H37" s="96"/>
      <c r="I37" s="96"/>
      <c r="J37" s="96"/>
      <c r="K37" s="96"/>
      <c r="L37" s="96"/>
      <c r="M37" s="96"/>
      <c r="N37" s="96"/>
      <c r="O37" s="96"/>
      <c r="P37" s="96"/>
      <c r="Q37" s="96"/>
    </row>
    <row r="38" spans="1:17" ht="13.5" customHeight="1">
      <c r="A38" s="168" t="s">
        <v>135</v>
      </c>
      <c r="B38" s="169"/>
      <c r="C38" s="170"/>
      <c r="D38" s="170"/>
      <c r="E38" s="170"/>
      <c r="F38" s="171">
        <f>SUM(C38:E38)/'Production company budget - Tab'!H13</f>
        <v>0</v>
      </c>
      <c r="G38" s="172">
        <f>(C38*C40)+(D38*D40)</f>
        <v>0</v>
      </c>
      <c r="H38" s="96"/>
      <c r="I38" s="96"/>
      <c r="J38" s="96"/>
      <c r="K38" s="96"/>
      <c r="L38" s="96"/>
      <c r="M38" s="96"/>
      <c r="N38" s="96"/>
      <c r="O38" s="96"/>
      <c r="P38" s="96"/>
      <c r="Q38" s="96"/>
    </row>
    <row r="39" spans="1:17" ht="13.5" customHeight="1">
      <c r="A39" s="173" t="s">
        <v>116</v>
      </c>
      <c r="B39" s="174"/>
      <c r="C39" s="175">
        <f t="shared" ref="C39:E39" si="1">SUM(C36:C38)</f>
        <v>0</v>
      </c>
      <c r="D39" s="175">
        <f t="shared" si="1"/>
        <v>0</v>
      </c>
      <c r="E39" s="175">
        <f t="shared" si="1"/>
        <v>0</v>
      </c>
      <c r="F39" s="176">
        <f>AVERAGE(F36:F38)</f>
        <v>0</v>
      </c>
      <c r="G39" s="177">
        <f>SUM(G36:G38)</f>
        <v>0</v>
      </c>
      <c r="H39" s="96"/>
      <c r="I39" s="96"/>
      <c r="J39" s="96"/>
      <c r="K39" s="96"/>
      <c r="L39" s="96"/>
      <c r="M39" s="96"/>
      <c r="N39" s="96"/>
      <c r="O39" s="96"/>
      <c r="P39" s="96"/>
      <c r="Q39" s="96"/>
    </row>
    <row r="40" spans="1:17" ht="13.5" customHeight="1">
      <c r="A40" s="178"/>
      <c r="B40" s="179" t="s">
        <v>136</v>
      </c>
      <c r="C40" s="180">
        <v>0</v>
      </c>
      <c r="D40" s="180">
        <v>0</v>
      </c>
      <c r="E40" s="180">
        <v>0</v>
      </c>
      <c r="F40" s="181"/>
      <c r="G40" s="91"/>
      <c r="H40" s="96"/>
      <c r="I40" s="96"/>
      <c r="J40" s="96"/>
      <c r="K40" s="96"/>
      <c r="L40" s="96"/>
      <c r="M40" s="96"/>
      <c r="N40" s="96"/>
      <c r="O40" s="96"/>
      <c r="P40" s="96"/>
      <c r="Q40" s="96"/>
    </row>
    <row r="41" spans="1:17" ht="15.75" customHeight="1"/>
    <row r="42" spans="1:17" ht="15.75" customHeight="1"/>
    <row r="43" spans="1:17" ht="15.75" customHeight="1"/>
    <row r="44" spans="1:17" ht="15.75" customHeight="1"/>
    <row r="45" spans="1:17" ht="15.75" customHeight="1"/>
    <row r="46" spans="1:17" ht="15.75" customHeight="1"/>
    <row r="47" spans="1:17" ht="15.75" customHeight="1"/>
    <row r="48" spans="1: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4">
    <mergeCell ref="A1:G1"/>
    <mergeCell ref="A2:B2"/>
    <mergeCell ref="C2:D2"/>
    <mergeCell ref="A3:B3"/>
    <mergeCell ref="C3:G3"/>
    <mergeCell ref="B8:C8"/>
    <mergeCell ref="B9:C9"/>
    <mergeCell ref="B10:C10"/>
    <mergeCell ref="B11:C11"/>
    <mergeCell ref="B12:C12"/>
    <mergeCell ref="B17:C17"/>
    <mergeCell ref="B18:C18"/>
    <mergeCell ref="B20:C20"/>
    <mergeCell ref="B21:C21"/>
    <mergeCell ref="B29:C29"/>
    <mergeCell ref="B19:C19"/>
    <mergeCell ref="A32:B32"/>
    <mergeCell ref="B22:C22"/>
    <mergeCell ref="B23:C23"/>
    <mergeCell ref="B24:C24"/>
    <mergeCell ref="B25:C25"/>
    <mergeCell ref="B26:C26"/>
    <mergeCell ref="B27:C27"/>
    <mergeCell ref="B28:C28"/>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db4414-b822-4cd7-a947-c11df11029b9" xsi:nil="true"/>
    <lcf76f155ced4ddcb4097134ff3c332f xmlns="2cd34475-53af-4ada-b744-e58a6d05b7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98BF0F9E47AB4BAE2DE0350C2EDDAD" ma:contentTypeVersion="14" ma:contentTypeDescription="Create a new document." ma:contentTypeScope="" ma:versionID="0ceebaf650119b2ab52528092696ace4">
  <xsd:schema xmlns:xsd="http://www.w3.org/2001/XMLSchema" xmlns:xs="http://www.w3.org/2001/XMLSchema" xmlns:p="http://schemas.microsoft.com/office/2006/metadata/properties" xmlns:ns2="2cd34475-53af-4ada-b744-e58a6d05b706" xmlns:ns3="29db4414-b822-4cd7-a947-c11df11029b9" targetNamespace="http://schemas.microsoft.com/office/2006/metadata/properties" ma:root="true" ma:fieldsID="23d5049238da53659cd9ac5826781e9b" ns2:_="" ns3:_="">
    <xsd:import namespace="2cd34475-53af-4ada-b744-e58a6d05b706"/>
    <xsd:import namespace="29db4414-b822-4cd7-a947-c11df11029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34475-53af-4ada-b744-e58a6d05b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0da81f9-6af2-4f4e-af6b-6c9f66f5c41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db4414-b822-4cd7-a947-c11df11029b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6eb485-caf6-432d-a357-218f4f8473fb}" ma:internalName="TaxCatchAll" ma:showField="CatchAllData" ma:web="29db4414-b822-4cd7-a947-c11df11029b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5A774-B4DB-447A-BE8A-D5C5723E63C0}">
  <ds:schemaRefs>
    <ds:schemaRef ds:uri="http://schemas.microsoft.com/office/2006/metadata/properties"/>
    <ds:schemaRef ds:uri="http://schemas.microsoft.com/office/infopath/2007/PartnerControls"/>
    <ds:schemaRef ds:uri="29db4414-b822-4cd7-a947-c11df11029b9"/>
    <ds:schemaRef ds:uri="2cd34475-53af-4ada-b744-e58a6d05b706"/>
  </ds:schemaRefs>
</ds:datastoreItem>
</file>

<file path=customXml/itemProps2.xml><?xml version="1.0" encoding="utf-8"?>
<ds:datastoreItem xmlns:ds="http://schemas.openxmlformats.org/officeDocument/2006/customXml" ds:itemID="{38397D7A-0D78-4623-BB28-34E1798D1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d34475-53af-4ada-b744-e58a6d05b706"/>
    <ds:schemaRef ds:uri="29db4414-b822-4cd7-a947-c11df1102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C1BDC-1F4A-4337-B624-EB592D4850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Production company budget - Tab</vt:lpstr>
      <vt:lpstr>Cash book - Table 1</vt:lpstr>
      <vt:lpstr>Income Statement - 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Colquhoun Matthew</dc:creator>
  <cp:keywords/>
  <dc:description/>
  <cp:lastModifiedBy>Helena Rothery</cp:lastModifiedBy>
  <cp:revision/>
  <dcterms:created xsi:type="dcterms:W3CDTF">2015-08-04T21:56:55Z</dcterms:created>
  <dcterms:modified xsi:type="dcterms:W3CDTF">2025-10-29T10:29:15Z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0x0101005B98BF0F9E47AB4BAE2DE0350C2EDDAD</vt:lpwstr>
  </property>
  <property fmtid="{D5CDD505-2E9C-101B-9397-08002B2CF9AE}" pid="3" name="MediaServiceImageTags">
    <vt:lpwstr/>
  </property>
</Properties>
</file>